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2120" windowHeight="8700" activeTab="0"/>
  </bookViews>
  <sheets>
    <sheet name="Tabelle" sheetId="1" r:id="rId1"/>
    <sheet name="Eingabe" sheetId="2" r:id="rId2"/>
    <sheet name="Hohes Spiel" sheetId="3" r:id="rId3"/>
    <sheet name="Schnitt" sheetId="4" r:id="rId4"/>
  </sheets>
  <definedNames>
    <definedName name="_xlnm.Print_Area" localSheetId="1">'Eingabe'!$A$3:$R$163</definedName>
    <definedName name="_xlnm.Print_Area" localSheetId="2">'Hohes Spiel'!$A$1:$C$57</definedName>
    <definedName name="_xlnm.Print_Area" localSheetId="3">'Schnitt'!$A$1:$F$57</definedName>
    <definedName name="_xlnm.Print_Titles" localSheetId="1">'Eingabe'!$3:$3</definedName>
  </definedNames>
  <calcPr fullCalcOnLoad="1"/>
</workbook>
</file>

<file path=xl/sharedStrings.xml><?xml version="1.0" encoding="utf-8"?>
<sst xmlns="http://schemas.openxmlformats.org/spreadsheetml/2006/main" count="508" uniqueCount="171">
  <si>
    <t>Clubpokalfinale   03.07.2005     OK-Bowling Bindlach</t>
  </si>
  <si>
    <t>VORRUNDE</t>
  </si>
  <si>
    <t>FINALE</t>
  </si>
  <si>
    <t>Mannschaft</t>
  </si>
  <si>
    <t>Pins</t>
  </si>
  <si>
    <t>Schnitt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</si>
  <si>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</si>
  <si>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</si>
  <si>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</si>
  <si>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</si>
  <si>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</si>
  <si>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</si>
  <si>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</si>
  <si>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</si>
  <si>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</si>
  <si>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</si>
  <si>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</si>
  <si>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</si>
  <si>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</si>
  <si>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</si>
  <si>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</si>
  <si>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</si>
  <si>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Clubpokalfinale 2004/05   OK-Bowling Bindlach</t>
  </si>
  <si>
    <t>Team:</t>
  </si>
  <si>
    <t>BC Delphin München 1</t>
  </si>
  <si>
    <t>Name</t>
  </si>
  <si>
    <t>EDV-Nr.</t>
  </si>
  <si>
    <t>Sp. 1</t>
  </si>
  <si>
    <t>Sp. 2</t>
  </si>
  <si>
    <t>Sp. 3</t>
  </si>
  <si>
    <t>Sp. 4</t>
  </si>
  <si>
    <t>Sp. 5</t>
  </si>
  <si>
    <t>Sp. 6</t>
  </si>
  <si>
    <t>Serie 1</t>
  </si>
  <si>
    <t>Sp. 7</t>
  </si>
  <si>
    <t>Sp. 8</t>
  </si>
  <si>
    <t>Sp. 9</t>
  </si>
  <si>
    <t>Sp. 10</t>
  </si>
  <si>
    <t>Sp. 11</t>
  </si>
  <si>
    <t>Sp. 12</t>
  </si>
  <si>
    <t>Serie 2</t>
  </si>
  <si>
    <t>Gesamt</t>
  </si>
  <si>
    <t>Mrosek Manuel</t>
  </si>
  <si>
    <t>102533</t>
  </si>
  <si>
    <t>Schrempf Christian</t>
  </si>
  <si>
    <t>102512</t>
  </si>
  <si>
    <t>Peinelt Helmut</t>
  </si>
  <si>
    <t>102523</t>
  </si>
  <si>
    <t>Handicap Vorrunde</t>
  </si>
  <si>
    <t>Handicap Finale</t>
  </si>
  <si>
    <t>BC Bayerland München 1</t>
  </si>
  <si>
    <t>Börding Pit</t>
  </si>
  <si>
    <t>101818</t>
  </si>
  <si>
    <t>Hellwig Max</t>
  </si>
  <si>
    <t>101806</t>
  </si>
  <si>
    <t>Groll Alex</t>
  </si>
  <si>
    <t>101821</t>
  </si>
  <si>
    <t>BC SW 77 Würzburg 1</t>
  </si>
  <si>
    <t>Gladisch Eberhard</t>
  </si>
  <si>
    <t>170207</t>
  </si>
  <si>
    <t>Fiedler Bernd</t>
  </si>
  <si>
    <t>170213</t>
  </si>
  <si>
    <t>Gürz Wolfgang</t>
  </si>
  <si>
    <t>170204</t>
  </si>
  <si>
    <t>BC Flying Pins Erlangen 1</t>
  </si>
  <si>
    <t>Spiele</t>
  </si>
  <si>
    <t>Hoh. Spiel</t>
  </si>
  <si>
    <t>Krauß Uwe</t>
  </si>
  <si>
    <t>050314</t>
  </si>
  <si>
    <t>Petsch Klaus</t>
  </si>
  <si>
    <t>050327</t>
  </si>
  <si>
    <t>Langner Frank</t>
  </si>
  <si>
    <t>050304</t>
  </si>
  <si>
    <t>BC Bajuwaren München 1</t>
  </si>
  <si>
    <t>Poppe Andreas</t>
  </si>
  <si>
    <t>100353</t>
  </si>
  <si>
    <t>Flieger Torsten</t>
  </si>
  <si>
    <t>100349</t>
  </si>
  <si>
    <t>Riedl Bernhard</t>
  </si>
  <si>
    <t>100321</t>
  </si>
  <si>
    <t>BC Raubritter 78 Hallstadt 1</t>
  </si>
  <si>
    <t>Weiskopf Peter</t>
  </si>
  <si>
    <t>250119</t>
  </si>
  <si>
    <t>Renner Alex</t>
  </si>
  <si>
    <t>250138</t>
  </si>
  <si>
    <t>Jackwerth Enno</t>
  </si>
  <si>
    <t>250159</t>
  </si>
  <si>
    <t>BC Comet-Zeppelin Nürnberg 3</t>
  </si>
  <si>
    <t>Körber Paul</t>
  </si>
  <si>
    <t>110801</t>
  </si>
  <si>
    <t>Posch Franz</t>
  </si>
  <si>
    <t>110808</t>
  </si>
  <si>
    <t>Ostertag Manfred</t>
  </si>
  <si>
    <t>110814</t>
  </si>
  <si>
    <t>BC Zirbelnuß Alt Augsburg 1</t>
  </si>
  <si>
    <t>George Joe</t>
  </si>
  <si>
    <t>010127</t>
  </si>
  <si>
    <t>Völlmerk Olli</t>
  </si>
  <si>
    <t>010104</t>
  </si>
  <si>
    <t>Remmel Friedhelm</t>
  </si>
  <si>
    <t>010114</t>
  </si>
  <si>
    <t>BC Ratisbona Regensburg 2</t>
  </si>
  <si>
    <t>Fuchsbauer Jürgen</t>
  </si>
  <si>
    <t>120636</t>
  </si>
  <si>
    <t>Voss Christian</t>
  </si>
  <si>
    <t>120640</t>
  </si>
  <si>
    <t>Koller Alex</t>
  </si>
  <si>
    <t>120637</t>
  </si>
  <si>
    <t>BC Comet-Zeppelin Nürnberg 2</t>
  </si>
  <si>
    <t>Boch Manfred</t>
  </si>
  <si>
    <t>110817</t>
  </si>
  <si>
    <t>Hamfler Wolfgang</t>
  </si>
  <si>
    <t>110819</t>
  </si>
  <si>
    <t>Siecora Matthias</t>
  </si>
  <si>
    <t>110816</t>
  </si>
  <si>
    <t>Hacker Michael</t>
  </si>
  <si>
    <t>110821</t>
  </si>
  <si>
    <t>BC Tiger Augsburg 2</t>
  </si>
  <si>
    <t>Brenner Eva</t>
  </si>
  <si>
    <t>010377</t>
  </si>
  <si>
    <t>Kalytta Beate</t>
  </si>
  <si>
    <t>010378</t>
  </si>
  <si>
    <t>Sipek Christine</t>
  </si>
  <si>
    <t>010370</t>
  </si>
  <si>
    <t>Völlmerk Sandra</t>
  </si>
  <si>
    <t>010373</t>
  </si>
  <si>
    <t>BC Bad Tölz 2</t>
  </si>
  <si>
    <t>Piel Beate</t>
  </si>
  <si>
    <t>210170</t>
  </si>
  <si>
    <t>Gebhard Markus</t>
  </si>
  <si>
    <t>210125</t>
  </si>
  <si>
    <t>Kretschmer Wolfgang</t>
  </si>
  <si>
    <t>210139</t>
  </si>
  <si>
    <t>BC Condor München 1</t>
  </si>
  <si>
    <t>Poppek Andreas</t>
  </si>
  <si>
    <t>100622</t>
  </si>
  <si>
    <t>Huber Robert</t>
  </si>
  <si>
    <t>100601</t>
  </si>
  <si>
    <t>Frank Jürgen</t>
  </si>
  <si>
    <t>100609</t>
  </si>
  <si>
    <t>Riedmaier Walter</t>
  </si>
  <si>
    <t>100613</t>
  </si>
  <si>
    <t>BC SG Rottendorf 2</t>
  </si>
  <si>
    <t>Rothenhöfer Karl</t>
  </si>
  <si>
    <t>290406</t>
  </si>
  <si>
    <t>Ulsamer Clemens jun.</t>
  </si>
  <si>
    <t>290413</t>
  </si>
  <si>
    <t>Schön Sebastian</t>
  </si>
  <si>
    <t>290411</t>
  </si>
  <si>
    <t>BC Bamberger Bowlinghaus 1</t>
  </si>
  <si>
    <t>Morgan Mark</t>
  </si>
  <si>
    <t>370126</t>
  </si>
  <si>
    <t>Kommer Thomas</t>
  </si>
  <si>
    <t>370122</t>
  </si>
  <si>
    <t>Karl William</t>
  </si>
  <si>
    <t>370110</t>
  </si>
  <si>
    <t>Brown Phil</t>
  </si>
  <si>
    <t>370124</t>
  </si>
  <si>
    <t>Schröder David</t>
  </si>
  <si>
    <t>370127</t>
  </si>
  <si>
    <t>BC Bayerland München 2</t>
  </si>
  <si>
    <t>Laub Harald</t>
  </si>
  <si>
    <t>101822</t>
  </si>
  <si>
    <t>Hofstetter Thomas</t>
  </si>
  <si>
    <t>101825</t>
  </si>
  <si>
    <t>McFadden Gerhard</t>
  </si>
  <si>
    <t>101801</t>
  </si>
  <si>
    <t>Clubpokalfinale 03.07.2005 OK-Bowling Bindlach</t>
  </si>
  <si>
    <t>Hohes Spiel</t>
  </si>
  <si>
    <t>Ergebnisse für Ranglistenauswertung Clubpokalfinale 03.07.2005</t>
  </si>
  <si>
    <t>Gesamtpins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</si>
</sst>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6" xfId="0" applyNumberFormat="1" applyFont="1" applyBorder="1" applyAlignment="1">
      <alignment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4" xfId="0" applyBorder="1" applyAlignment="1">
      <alignment/>
    </xf>
    <xf numFmtId="0" fontId="6" fillId="0" borderId="20" xfId="0" applyFont="1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" xfId="0" applyFon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3:J26"/>
  <sheetViews>
    <sheetView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5.140625" style="0" customWidth="1"/>
    <col min="4" max="4" width="9.57421875" style="0" customWidth="1"/>
    <col min="5" max="5" width="9.140625" style="0" customWidth="1"/>
    <col min="6" max="6" width="6.140625" style="0" customWidth="1"/>
    <col min="7" max="7" width="4.00390625" style="0" customWidth="1"/>
    <col min="8" max="8" width="35.140625" style="0" customWidth="1"/>
    <col min="9" max="9" width="9.421875" style="0" customWidth="1"/>
    <col min="10" max="10" width="9.140625" style="0" customWidth="1"/>
  </cols>
  <sheetData>
    <row r="2" ht="13.5" thickBot="1"/>
    <row r="3" spans="2:10" ht="18.75" thickBot="1">
      <c r="B3" s="19" t="s">
        <v>0</v>
      </c>
      <c r="C3" s="20"/>
      <c r="D3" s="20"/>
      <c r="E3" s="20"/>
      <c r="F3" s="20"/>
      <c r="G3" s="20"/>
      <c r="H3" s="20"/>
      <c r="I3" s="20"/>
      <c r="J3" s="21"/>
    </row>
    <row r="5" ht="13.5" thickBot="1"/>
    <row r="6" spans="3:10" ht="16.5" thickBot="1">
      <c r="C6" s="22" t="s">
        <v>1</v>
      </c>
      <c r="D6" s="23"/>
      <c r="E6" s="3">
        <v>18</v>
      </c>
      <c r="H6" s="22" t="s">
        <v>2</v>
      </c>
      <c r="I6" s="23"/>
      <c r="J6" s="3">
        <v>18</v>
      </c>
    </row>
    <row r="8" ht="13.5" thickBot="1"/>
    <row r="9" spans="1:10" ht="15.75" thickBot="1">
      <c r="A9" s="4"/>
      <c r="B9" s="4"/>
      <c r="C9" s="5" t="s">
        <v>3</v>
      </c>
      <c r="D9" s="6" t="s">
        <v>4</v>
      </c>
      <c r="E9" s="6" t="s">
        <v>5</v>
      </c>
      <c r="F9" s="4"/>
      <c r="G9" s="4"/>
      <c r="H9" s="5" t="s">
        <v>3</v>
      </c>
      <c r="I9" s="6" t="s">
        <v>4</v>
      </c>
      <c r="J9" s="6" t="s">
        <v>5</v>
      </c>
    </row>
    <row r="10" spans="1:9" ht="15.75" thickBot="1">
      <c r="A10" s="4"/>
      <c r="B10" s="4"/>
      <c r="C10" s="4"/>
      <c r="D10" s="4"/>
      <c r="E10" s="4"/>
      <c r="F10" s="4"/>
      <c r="G10" s="4"/>
      <c r="H10" s="4"/>
      <c r="I10" s="4"/>
    </row>
    <row r="11" spans="1:10" ht="15">
      <c r="A11" s="4"/>
      <c r="B11" s="7" t="s">
        <v>6</v>
      </c>
      <c r="C11" s="8" t="str">
        <f>Eingabe!D25</f>
        <v>BC SW 77 Würzburg 1</v>
      </c>
      <c r="D11" s="8">
        <f>Eingabe!J33</f>
        <v>3785</v>
      </c>
      <c r="E11" s="9">
        <f aca="true" t="shared" si="0" ref="E11:E26">D11/$E$6</f>
        <v>210.27777777777777</v>
      </c>
      <c r="F11" s="4"/>
      <c r="G11" s="7" t="s">
        <v>6</v>
      </c>
      <c r="H11" s="8" t="str">
        <f>Eingabe!D5</f>
        <v>BC Delphin München 1</v>
      </c>
      <c r="I11" s="8">
        <f>Eingabe!Q13</f>
        <v>3783</v>
      </c>
      <c r="J11" s="9">
        <f aca="true" t="shared" si="1" ref="J11:J26">I11/$J$6</f>
        <v>210.16666666666666</v>
      </c>
    </row>
    <row r="12" spans="1:10" ht="15">
      <c r="A12" s="4"/>
      <c r="B12" s="10" t="s">
        <v>7</v>
      </c>
      <c r="C12" s="11" t="str">
        <f>Eingabe!D15</f>
        <v>BC Bayerland München 1</v>
      </c>
      <c r="D12" s="11">
        <f>Eingabe!J23</f>
        <v>3673</v>
      </c>
      <c r="E12" s="12">
        <f t="shared" si="0"/>
        <v>204.05555555555554</v>
      </c>
      <c r="F12" s="4"/>
      <c r="G12" s="10" t="s">
        <v>7</v>
      </c>
      <c r="H12" s="11" t="str">
        <f>Eingabe!D15</f>
        <v>BC Bayerland München 1</v>
      </c>
      <c r="I12" s="11">
        <f>Eingabe!Q23</f>
        <v>3735</v>
      </c>
      <c r="J12" s="12">
        <f t="shared" si="1"/>
        <v>207.5</v>
      </c>
    </row>
    <row r="13" spans="1:10" ht="15">
      <c r="A13" s="4"/>
      <c r="B13" s="10" t="s">
        <v>8</v>
      </c>
      <c r="C13" s="11" t="str">
        <f>Eingabe!D35</f>
        <v>BC Flying Pins Erlangen 1</v>
      </c>
      <c r="D13" s="11">
        <f>Eingabe!J43</f>
        <v>3668</v>
      </c>
      <c r="E13" s="12">
        <f t="shared" si="0"/>
        <v>203.77777777777777</v>
      </c>
      <c r="F13" s="4"/>
      <c r="G13" s="10" t="s">
        <v>8</v>
      </c>
      <c r="H13" s="11" t="str">
        <f>Eingabe!D25</f>
        <v>BC SW 77 Würzburg 1</v>
      </c>
      <c r="I13" s="11">
        <f>Eingabe!Q33</f>
        <v>3689</v>
      </c>
      <c r="J13" s="12">
        <f t="shared" si="1"/>
        <v>204.94444444444446</v>
      </c>
    </row>
    <row r="14" spans="1:10" ht="15">
      <c r="A14" s="4"/>
      <c r="B14" s="10" t="s">
        <v>9</v>
      </c>
      <c r="C14" s="11" t="str">
        <f>Eingabe!D5</f>
        <v>BC Delphin München 1</v>
      </c>
      <c r="D14" s="11">
        <f>Eingabe!J13</f>
        <v>3666</v>
      </c>
      <c r="E14" s="12">
        <f t="shared" si="0"/>
        <v>203.66666666666666</v>
      </c>
      <c r="F14" s="4"/>
      <c r="G14" s="10" t="s">
        <v>9</v>
      </c>
      <c r="H14" s="11" t="str">
        <f>Eingabe!D35</f>
        <v>BC Flying Pins Erlangen 1</v>
      </c>
      <c r="I14" s="11">
        <f>Eingabe!Q43</f>
        <v>3642</v>
      </c>
      <c r="J14" s="12">
        <f t="shared" si="1"/>
        <v>202.33333333333334</v>
      </c>
    </row>
    <row r="15" spans="1:10" ht="15">
      <c r="A15" s="4"/>
      <c r="B15" s="10" t="s">
        <v>10</v>
      </c>
      <c r="C15" s="11" t="str">
        <f>Eingabe!D65</f>
        <v>BC Comet-Zeppelin Nürnberg 3</v>
      </c>
      <c r="D15" s="11">
        <f>Eingabe!J73</f>
        <v>3644</v>
      </c>
      <c r="E15" s="12">
        <f t="shared" si="0"/>
        <v>202.44444444444446</v>
      </c>
      <c r="F15" s="4"/>
      <c r="G15" s="10" t="s">
        <v>10</v>
      </c>
      <c r="H15" s="11" t="str">
        <f>Eingabe!D45</f>
        <v>BC Bajuwaren München 1</v>
      </c>
      <c r="I15" s="11">
        <f>Eingabe!Q53</f>
        <v>3631</v>
      </c>
      <c r="J15" s="12">
        <f t="shared" si="1"/>
        <v>201.72222222222223</v>
      </c>
    </row>
    <row r="16" spans="1:10" ht="15">
      <c r="A16" s="4"/>
      <c r="B16" s="10" t="s">
        <v>11</v>
      </c>
      <c r="C16" s="11" t="str">
        <f>Eingabe!D45</f>
        <v>BC Bajuwaren München 1</v>
      </c>
      <c r="D16" s="11">
        <f>Eingabe!J53</f>
        <v>3532</v>
      </c>
      <c r="E16" s="12">
        <f t="shared" si="0"/>
        <v>196.22222222222223</v>
      </c>
      <c r="F16" s="4"/>
      <c r="G16" s="10" t="s">
        <v>11</v>
      </c>
      <c r="H16" s="11" t="str">
        <f>Eingabe!D55</f>
        <v>BC Raubritter 78 Hallstadt 1</v>
      </c>
      <c r="I16" s="11">
        <f>Eingabe!Q63</f>
        <v>3481</v>
      </c>
      <c r="J16" s="12">
        <f t="shared" si="1"/>
        <v>193.38888888888889</v>
      </c>
    </row>
    <row r="17" spans="1:10" ht="15">
      <c r="A17" s="4"/>
      <c r="B17" s="10" t="s">
        <v>12</v>
      </c>
      <c r="C17" s="11" t="str">
        <f>Eingabe!D75</f>
        <v>BC Zirbelnuß Alt Augsburg 1</v>
      </c>
      <c r="D17" s="11">
        <f>Eingabe!J83</f>
        <v>3488</v>
      </c>
      <c r="E17" s="12">
        <f t="shared" si="0"/>
        <v>193.77777777777777</v>
      </c>
      <c r="F17" s="4"/>
      <c r="G17" s="10" t="s">
        <v>12</v>
      </c>
      <c r="H17" s="11" t="str">
        <f>Eingabe!D65</f>
        <v>BC Comet-Zeppelin Nürnberg 3</v>
      </c>
      <c r="I17" s="11">
        <f>Eingabe!Q73</f>
        <v>3474</v>
      </c>
      <c r="J17" s="12">
        <f t="shared" si="1"/>
        <v>193</v>
      </c>
    </row>
    <row r="18" spans="1:10" ht="15.75" thickBot="1">
      <c r="A18" s="4"/>
      <c r="B18" s="10" t="s">
        <v>13</v>
      </c>
      <c r="C18" s="11" t="str">
        <f>Eingabe!D55</f>
        <v>BC Raubritter 78 Hallstadt 1</v>
      </c>
      <c r="D18" s="11">
        <f>Eingabe!J63</f>
        <v>3477</v>
      </c>
      <c r="E18" s="12">
        <f t="shared" si="0"/>
        <v>193.16666666666666</v>
      </c>
      <c r="F18" s="4"/>
      <c r="G18" s="13" t="s">
        <v>13</v>
      </c>
      <c r="H18" s="14" t="str">
        <f>Eingabe!D75</f>
        <v>BC Zirbelnuß Alt Augsburg 1</v>
      </c>
      <c r="I18" s="14">
        <f>Eingabe!Q83</f>
        <v>3333</v>
      </c>
      <c r="J18" s="15">
        <f t="shared" si="1"/>
        <v>185.16666666666666</v>
      </c>
    </row>
    <row r="19" spans="1:10" ht="15.75" thickTop="1">
      <c r="A19" s="4"/>
      <c r="B19" s="10" t="s">
        <v>14</v>
      </c>
      <c r="C19" s="11" t="str">
        <f>Eingabe!D125</f>
        <v>BC Condor München 1</v>
      </c>
      <c r="D19" s="11">
        <f>Eingabe!J133</f>
        <v>3439</v>
      </c>
      <c r="E19" s="12">
        <f t="shared" si="0"/>
        <v>191.05555555555554</v>
      </c>
      <c r="F19" s="4"/>
      <c r="G19" s="10" t="s">
        <v>14</v>
      </c>
      <c r="H19" s="11" t="str">
        <f>Eingabe!D85</f>
        <v>BC Ratisbona Regensburg 2</v>
      </c>
      <c r="I19" s="11">
        <f>Eingabe!Q93</f>
        <v>3490</v>
      </c>
      <c r="J19" s="12">
        <f t="shared" si="1"/>
        <v>193.88888888888889</v>
      </c>
    </row>
    <row r="20" spans="1:10" ht="15">
      <c r="A20" s="4"/>
      <c r="B20" s="10" t="s">
        <v>15</v>
      </c>
      <c r="C20" s="11" t="str">
        <f>Eingabe!D85</f>
        <v>BC Ratisbona Regensburg 2</v>
      </c>
      <c r="D20" s="11">
        <f>Eingabe!J93</f>
        <v>3421</v>
      </c>
      <c r="E20" s="12">
        <f t="shared" si="0"/>
        <v>190.05555555555554</v>
      </c>
      <c r="F20" s="4"/>
      <c r="G20" s="10" t="s">
        <v>15</v>
      </c>
      <c r="H20" s="11" t="str">
        <f>Eingabe!D95</f>
        <v>BC Comet-Zeppelin Nürnberg 2</v>
      </c>
      <c r="I20" s="11">
        <f>Eingabe!Q103</f>
        <v>3410</v>
      </c>
      <c r="J20" s="12">
        <f t="shared" si="1"/>
        <v>189.44444444444446</v>
      </c>
    </row>
    <row r="21" spans="1:10" ht="15">
      <c r="A21" s="4"/>
      <c r="B21" s="10" t="s">
        <v>16</v>
      </c>
      <c r="C21" s="11" t="str">
        <f>Eingabe!D145</f>
        <v>BC Bamberger Bowlinghaus 1</v>
      </c>
      <c r="D21" s="11">
        <f>Eingabe!J153</f>
        <v>3416</v>
      </c>
      <c r="E21" s="12">
        <f t="shared" si="0"/>
        <v>189.77777777777777</v>
      </c>
      <c r="F21" s="4"/>
      <c r="G21" s="10" t="s">
        <v>16</v>
      </c>
      <c r="H21" s="11" t="str">
        <f>Eingabe!D105</f>
        <v>BC Tiger Augsburg 2</v>
      </c>
      <c r="I21" s="11">
        <f>Eingabe!Q113</f>
        <v>3389</v>
      </c>
      <c r="J21" s="12">
        <f t="shared" si="1"/>
        <v>188.27777777777777</v>
      </c>
    </row>
    <row r="22" spans="1:10" ht="15">
      <c r="A22" s="4"/>
      <c r="B22" s="10" t="s">
        <v>17</v>
      </c>
      <c r="C22" s="11" t="str">
        <f>Eingabe!D115</f>
        <v>BC Bad Tölz 2</v>
      </c>
      <c r="D22" s="11">
        <f>Eingabe!J123</f>
        <v>3356</v>
      </c>
      <c r="E22" s="12">
        <f t="shared" si="0"/>
        <v>186.44444444444446</v>
      </c>
      <c r="F22" s="4"/>
      <c r="G22" s="10" t="s">
        <v>17</v>
      </c>
      <c r="H22" s="11" t="str">
        <f>Eingabe!D115</f>
        <v>BC Bad Tölz 2</v>
      </c>
      <c r="I22" s="11">
        <f>Eingabe!Q123</f>
        <v>3359</v>
      </c>
      <c r="J22" s="12">
        <f t="shared" si="1"/>
        <v>186.61111111111111</v>
      </c>
    </row>
    <row r="23" spans="1:10" ht="15">
      <c r="A23" s="4"/>
      <c r="B23" s="10" t="s">
        <v>18</v>
      </c>
      <c r="C23" s="11" t="str">
        <f>Eingabe!D105</f>
        <v>BC Tiger Augsburg 2</v>
      </c>
      <c r="D23" s="11">
        <f>Eingabe!J113</f>
        <v>3356</v>
      </c>
      <c r="E23" s="12">
        <f t="shared" si="0"/>
        <v>186.44444444444446</v>
      </c>
      <c r="F23" s="4"/>
      <c r="G23" s="10" t="s">
        <v>18</v>
      </c>
      <c r="H23" s="11" t="str">
        <f>Eingabe!D125</f>
        <v>BC Condor München 1</v>
      </c>
      <c r="I23" s="11">
        <f>Eingabe!Q133</f>
        <v>3344</v>
      </c>
      <c r="J23" s="12">
        <f t="shared" si="1"/>
        <v>185.77777777777777</v>
      </c>
    </row>
    <row r="24" spans="1:10" ht="15">
      <c r="A24" s="4"/>
      <c r="B24" s="10" t="s">
        <v>19</v>
      </c>
      <c r="C24" s="11" t="str">
        <f>Eingabe!D95</f>
        <v>BC Comet-Zeppelin Nürnberg 2</v>
      </c>
      <c r="D24" s="11">
        <f>Eingabe!J103</f>
        <v>3342</v>
      </c>
      <c r="E24" s="12">
        <f t="shared" si="0"/>
        <v>185.66666666666666</v>
      </c>
      <c r="F24" s="4"/>
      <c r="G24" s="10" t="s">
        <v>19</v>
      </c>
      <c r="H24" s="11" t="str">
        <f>Eingabe!D135</f>
        <v>BC SG Rottendorf 2</v>
      </c>
      <c r="I24" s="11">
        <f>Eingabe!Q143</f>
        <v>3285</v>
      </c>
      <c r="J24" s="12">
        <f t="shared" si="1"/>
        <v>182.5</v>
      </c>
    </row>
    <row r="25" spans="1:10" ht="15">
      <c r="A25" s="4"/>
      <c r="B25" s="10" t="s">
        <v>20</v>
      </c>
      <c r="C25" s="11" t="str">
        <f>Eingabe!D155</f>
        <v>BC Bayerland München 2</v>
      </c>
      <c r="D25" s="11">
        <f>Eingabe!J163</f>
        <v>3193</v>
      </c>
      <c r="E25" s="12">
        <f t="shared" si="0"/>
        <v>177.38888888888889</v>
      </c>
      <c r="F25" s="4"/>
      <c r="G25" s="10" t="s">
        <v>20</v>
      </c>
      <c r="H25" s="11" t="str">
        <f>Eingabe!D145</f>
        <v>BC Bamberger Bowlinghaus 1</v>
      </c>
      <c r="I25" s="11">
        <f>Eingabe!Q153</f>
        <v>3229</v>
      </c>
      <c r="J25" s="12">
        <f t="shared" si="1"/>
        <v>179.38888888888889</v>
      </c>
    </row>
    <row r="26" spans="1:10" ht="15.75" thickBot="1">
      <c r="A26" s="4"/>
      <c r="B26" s="16" t="s">
        <v>21</v>
      </c>
      <c r="C26" s="17" t="str">
        <f>Eingabe!D135</f>
        <v>BC SG Rottendorf 2</v>
      </c>
      <c r="D26" s="17">
        <f>Eingabe!J143</f>
        <v>3181</v>
      </c>
      <c r="E26" s="18">
        <f t="shared" si="0"/>
        <v>176.72222222222223</v>
      </c>
      <c r="F26" s="4"/>
      <c r="G26" s="16" t="s">
        <v>21</v>
      </c>
      <c r="H26" s="17" t="str">
        <f>Eingabe!D155</f>
        <v>BC Bayerland München 2</v>
      </c>
      <c r="I26" s="17">
        <f>Eingabe!Q163</f>
        <v>3080</v>
      </c>
      <c r="J26" s="18">
        <f t="shared" si="1"/>
        <v>171.11111111111111</v>
      </c>
    </row>
  </sheetData>
  <mergeCells count="3">
    <mergeCell ref="B3:J3"/>
    <mergeCell ref="C6:D6"/>
    <mergeCell ref="H6:I6"/>
  </mergeCells>
  <printOptions/>
  <pageMargins left="0.79" right="0.79" top="0.98" bottom="0.98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3:T163"/>
  <sheetViews>
    <sheetView zoomScale="75" zoomScaleNormal="75" workbookViewId="0" topLeftCell="A1">
      <selection activeCell="B4" sqref="B4"/>
    </sheetView>
  </sheetViews>
  <sheetFormatPr defaultColWidth="11.421875" defaultRowHeight="12.75" outlineLevelRow="1"/>
  <cols>
    <col min="1" max="1" width="3.57421875" style="0" customWidth="1"/>
    <col min="2" max="2" width="22.57421875" style="0" customWidth="1"/>
    <col min="3" max="3" width="7.8515625" style="0" customWidth="1"/>
    <col min="4" max="9" width="5.7109375" style="0" customWidth="1"/>
    <col min="10" max="10" width="6.8515625" style="0" customWidth="1"/>
    <col min="11" max="13" width="5.421875" style="0" customWidth="1"/>
    <col min="14" max="16" width="6.421875" style="0" customWidth="1"/>
    <col min="17" max="17" width="6.8515625" style="0" customWidth="1"/>
    <col min="18" max="18" width="7.57421875" style="0" customWidth="1"/>
    <col min="19" max="19" width="7.421875" style="24" customWidth="1"/>
    <col min="20" max="20" width="9.57421875" style="24" customWidth="1"/>
  </cols>
  <sheetData>
    <row r="2" ht="13.5" thickBot="1"/>
    <row r="3" spans="2:18" ht="13.5" thickBot="1">
      <c r="B3" s="40" t="s">
        <v>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ht="12.75" outlineLevel="1"/>
    <row r="5" spans="1:7" ht="12.75" outlineLevel="1">
      <c r="A5" t="s">
        <v>6</v>
      </c>
      <c r="C5" s="25" t="s">
        <v>23</v>
      </c>
      <c r="D5" s="25" t="s">
        <v>24</v>
      </c>
      <c r="E5" s="25"/>
      <c r="F5" s="25"/>
      <c r="G5" s="25"/>
    </row>
    <row r="6" ht="13.5" outlineLevel="1" thickBot="1"/>
    <row r="7" spans="2:19" ht="13.5" outlineLevel="1" thickBot="1">
      <c r="B7" s="26" t="s">
        <v>25</v>
      </c>
      <c r="C7" s="27" t="s">
        <v>26</v>
      </c>
      <c r="D7" s="27" t="s">
        <v>27</v>
      </c>
      <c r="E7" s="27" t="s">
        <v>28</v>
      </c>
      <c r="F7" s="27" t="s">
        <v>29</v>
      </c>
      <c r="G7" s="27" t="s">
        <v>30</v>
      </c>
      <c r="H7" s="27" t="s">
        <v>31</v>
      </c>
      <c r="I7" s="27" t="s">
        <v>32</v>
      </c>
      <c r="J7" s="28" t="s">
        <v>33</v>
      </c>
      <c r="K7" s="27" t="s">
        <v>34</v>
      </c>
      <c r="L7" s="27" t="s">
        <v>35</v>
      </c>
      <c r="M7" s="27" t="s">
        <v>36</v>
      </c>
      <c r="N7" s="27" t="s">
        <v>37</v>
      </c>
      <c r="O7" s="27" t="s">
        <v>38</v>
      </c>
      <c r="P7" s="27" t="s">
        <v>39</v>
      </c>
      <c r="Q7" s="27" t="s">
        <v>40</v>
      </c>
      <c r="R7" s="29" t="s">
        <v>41</v>
      </c>
      <c r="S7" s="30"/>
    </row>
    <row r="8" spans="2:20" ht="12.75" outlineLevel="1">
      <c r="B8" s="31" t="s">
        <v>42</v>
      </c>
      <c r="C8" s="32" t="s">
        <v>43</v>
      </c>
      <c r="D8" s="33">
        <v>167</v>
      </c>
      <c r="E8" s="33">
        <v>224</v>
      </c>
      <c r="F8" s="33">
        <v>238</v>
      </c>
      <c r="G8" s="33">
        <v>247</v>
      </c>
      <c r="H8" s="33">
        <v>206</v>
      </c>
      <c r="I8" s="33">
        <v>246</v>
      </c>
      <c r="J8" s="33">
        <f>SUM(D8:I8)</f>
        <v>1328</v>
      </c>
      <c r="K8" s="33">
        <v>227</v>
      </c>
      <c r="L8" s="33">
        <v>207</v>
      </c>
      <c r="M8" s="33">
        <v>224</v>
      </c>
      <c r="N8" s="33">
        <v>179</v>
      </c>
      <c r="O8" s="33">
        <v>211</v>
      </c>
      <c r="P8" s="33">
        <v>242</v>
      </c>
      <c r="Q8" s="33">
        <f>SUM(K8:P8)</f>
        <v>1290</v>
      </c>
      <c r="R8" s="34">
        <f>Q8+J8</f>
        <v>2618</v>
      </c>
      <c r="S8" s="24">
        <f>COUNT(D8:I8,K8:P8)</f>
        <v>12</v>
      </c>
      <c r="T8" s="24">
        <f>MAX(D8:I8,K8:P8)</f>
        <v>247</v>
      </c>
    </row>
    <row r="9" spans="2:20" ht="12.75" outlineLevel="1">
      <c r="B9" s="31" t="s">
        <v>44</v>
      </c>
      <c r="C9" s="32" t="s">
        <v>45</v>
      </c>
      <c r="D9" s="33">
        <v>201</v>
      </c>
      <c r="E9" s="33">
        <v>162</v>
      </c>
      <c r="F9" s="33">
        <v>187</v>
      </c>
      <c r="G9" s="33">
        <v>174</v>
      </c>
      <c r="H9" s="33">
        <v>195</v>
      </c>
      <c r="I9" s="33">
        <v>216</v>
      </c>
      <c r="J9" s="33">
        <f>SUM(D9:I9)</f>
        <v>1135</v>
      </c>
      <c r="K9" s="33">
        <v>205</v>
      </c>
      <c r="L9" s="33">
        <v>162</v>
      </c>
      <c r="M9" s="33">
        <v>199</v>
      </c>
      <c r="N9" s="33">
        <v>232</v>
      </c>
      <c r="O9" s="33">
        <v>168</v>
      </c>
      <c r="P9" s="33">
        <v>206</v>
      </c>
      <c r="Q9" s="33">
        <f>SUM(K9:P9)</f>
        <v>1172</v>
      </c>
      <c r="R9" s="34">
        <f>Q9+J9</f>
        <v>2307</v>
      </c>
      <c r="S9" s="24">
        <f>COUNT(D9:I9,K9:P9)</f>
        <v>12</v>
      </c>
      <c r="T9" s="24">
        <f>MAX(D9:I9,K9:P9)</f>
        <v>232</v>
      </c>
    </row>
    <row r="10" spans="2:20" ht="12.75" outlineLevel="1">
      <c r="B10" s="31" t="s">
        <v>46</v>
      </c>
      <c r="C10" s="32" t="s">
        <v>47</v>
      </c>
      <c r="D10" s="33">
        <v>172</v>
      </c>
      <c r="E10" s="33">
        <v>244</v>
      </c>
      <c r="F10" s="33">
        <v>205</v>
      </c>
      <c r="G10" s="33">
        <v>203</v>
      </c>
      <c r="H10" s="33">
        <v>193</v>
      </c>
      <c r="I10" s="33">
        <v>186</v>
      </c>
      <c r="J10" s="33">
        <f>SUM(D10:I10)</f>
        <v>1203</v>
      </c>
      <c r="K10" s="33">
        <v>226</v>
      </c>
      <c r="L10" s="33">
        <v>186</v>
      </c>
      <c r="M10" s="33">
        <v>245</v>
      </c>
      <c r="N10" s="33">
        <v>217</v>
      </c>
      <c r="O10" s="33">
        <v>257</v>
      </c>
      <c r="P10" s="33">
        <v>190</v>
      </c>
      <c r="Q10" s="33">
        <f>SUM(K10:P10)</f>
        <v>1321</v>
      </c>
      <c r="R10" s="34">
        <f>Q10+J10</f>
        <v>2524</v>
      </c>
      <c r="S10" s="24">
        <f>COUNT(D10:I10,K10:P10)</f>
        <v>12</v>
      </c>
      <c r="T10" s="24">
        <f>MAX(D10:I10,K10:P10)</f>
        <v>257</v>
      </c>
    </row>
    <row r="11" spans="2:20" ht="12.75" outlineLevel="1">
      <c r="B11" s="31"/>
      <c r="C11" s="32"/>
      <c r="D11" s="33"/>
      <c r="E11" s="33"/>
      <c r="F11" s="33"/>
      <c r="G11" s="33"/>
      <c r="H11" s="33"/>
      <c r="I11" s="33"/>
      <c r="J11" s="33">
        <f>SUM(D11:I11)</f>
        <v>0</v>
      </c>
      <c r="K11" s="33"/>
      <c r="L11" s="33"/>
      <c r="M11" s="33"/>
      <c r="N11" s="33"/>
      <c r="O11" s="33"/>
      <c r="P11" s="33"/>
      <c r="Q11" s="33">
        <f>SUM(K11:P11)</f>
        <v>0</v>
      </c>
      <c r="R11" s="34">
        <f>Q11+J11</f>
        <v>0</v>
      </c>
      <c r="S11" s="24">
        <f>COUNT(D11:I11,K11:P11)</f>
        <v>0</v>
      </c>
      <c r="T11" s="24">
        <f>MAX(D11:I11,K11:P11)</f>
        <v>0</v>
      </c>
    </row>
    <row r="12" spans="2:20" ht="13.5" outlineLevel="1" thickBot="1">
      <c r="B12" s="35"/>
      <c r="C12" s="36"/>
      <c r="D12" s="37"/>
      <c r="E12" s="37"/>
      <c r="F12" s="37"/>
      <c r="G12" s="37"/>
      <c r="H12" s="37"/>
      <c r="I12" s="37"/>
      <c r="J12" s="37">
        <f>SUM(D12:I12)</f>
        <v>0</v>
      </c>
      <c r="K12" s="37"/>
      <c r="L12" s="37"/>
      <c r="M12" s="37"/>
      <c r="N12" s="37"/>
      <c r="O12" s="37"/>
      <c r="P12" s="37"/>
      <c r="Q12" s="37">
        <f>SUM(K12:P12)</f>
        <v>0</v>
      </c>
      <c r="R12" s="38">
        <f>Q12+J12</f>
        <v>0</v>
      </c>
      <c r="S12" s="24">
        <f>COUNT(D12:I12,K12:P12)</f>
        <v>0</v>
      </c>
      <c r="T12" s="24">
        <f>MAX(D12:I12,K12:P12)</f>
        <v>0</v>
      </c>
    </row>
    <row r="13" spans="6:17" ht="13.5" thickBot="1">
      <c r="F13" s="39" t="s">
        <v>48</v>
      </c>
      <c r="G13" s="1"/>
      <c r="H13" s="2"/>
      <c r="I13" s="38">
        <v>0</v>
      </c>
      <c r="J13" s="38">
        <f>SUM(J8:J12)+I13</f>
        <v>3666</v>
      </c>
      <c r="M13" s="39" t="s">
        <v>49</v>
      </c>
      <c r="N13" s="1"/>
      <c r="O13" s="2"/>
      <c r="P13" s="38">
        <v>0</v>
      </c>
      <c r="Q13" s="38">
        <f>SUM(Q8:Q12)+P13</f>
        <v>3783</v>
      </c>
    </row>
    <row r="14" ht="12.75" outlineLevel="1"/>
    <row r="15" spans="1:8" ht="12.75" outlineLevel="1">
      <c r="A15" t="s">
        <v>7</v>
      </c>
      <c r="C15" s="25" t="s">
        <v>23</v>
      </c>
      <c r="D15" s="25" t="s">
        <v>50</v>
      </c>
      <c r="E15" s="25"/>
      <c r="F15" s="25"/>
      <c r="G15" s="25"/>
      <c r="H15" s="25"/>
    </row>
    <row r="16" ht="13.5" outlineLevel="1" thickBot="1"/>
    <row r="17" spans="2:18" ht="13.5" outlineLevel="1" thickBot="1">
      <c r="B17" s="26" t="s">
        <v>25</v>
      </c>
      <c r="C17" s="27" t="s">
        <v>26</v>
      </c>
      <c r="D17" s="27" t="s">
        <v>27</v>
      </c>
      <c r="E17" s="27" t="s">
        <v>28</v>
      </c>
      <c r="F17" s="27" t="s">
        <v>29</v>
      </c>
      <c r="G17" s="27" t="s">
        <v>30</v>
      </c>
      <c r="H17" s="27" t="s">
        <v>31</v>
      </c>
      <c r="I17" s="27" t="s">
        <v>32</v>
      </c>
      <c r="J17" s="28" t="s">
        <v>33</v>
      </c>
      <c r="K17" s="27" t="s">
        <v>34</v>
      </c>
      <c r="L17" s="27" t="s">
        <v>35</v>
      </c>
      <c r="M17" s="27" t="s">
        <v>36</v>
      </c>
      <c r="N17" s="27" t="s">
        <v>37</v>
      </c>
      <c r="O17" s="27" t="s">
        <v>38</v>
      </c>
      <c r="P17" s="27" t="s">
        <v>39</v>
      </c>
      <c r="Q17" s="27" t="s">
        <v>40</v>
      </c>
      <c r="R17" s="29" t="s">
        <v>41</v>
      </c>
    </row>
    <row r="18" spans="2:20" ht="12.75" outlineLevel="1">
      <c r="B18" s="31" t="s">
        <v>51</v>
      </c>
      <c r="C18" s="32" t="s">
        <v>52</v>
      </c>
      <c r="D18" s="33">
        <v>143</v>
      </c>
      <c r="E18" s="33">
        <v>237</v>
      </c>
      <c r="F18" s="33">
        <v>225</v>
      </c>
      <c r="G18" s="33">
        <v>184</v>
      </c>
      <c r="H18" s="33">
        <v>215</v>
      </c>
      <c r="I18" s="33">
        <v>201</v>
      </c>
      <c r="J18" s="33">
        <f>SUM(D18:I18)</f>
        <v>1205</v>
      </c>
      <c r="K18" s="33">
        <v>229</v>
      </c>
      <c r="L18" s="33">
        <v>216</v>
      </c>
      <c r="M18" s="33">
        <v>235</v>
      </c>
      <c r="N18" s="33">
        <v>215</v>
      </c>
      <c r="O18" s="33">
        <v>200</v>
      </c>
      <c r="P18" s="33">
        <v>217</v>
      </c>
      <c r="Q18" s="33">
        <f>SUM(K18:P18)</f>
        <v>1312</v>
      </c>
      <c r="R18" s="34">
        <f>Q18+J18</f>
        <v>2517</v>
      </c>
      <c r="S18" s="24">
        <f>COUNT(D18:I18,K18:P18)</f>
        <v>12</v>
      </c>
      <c r="T18" s="24">
        <f>MAX(D18:I18,K18:P18)</f>
        <v>237</v>
      </c>
    </row>
    <row r="19" spans="2:20" ht="12.75" outlineLevel="1">
      <c r="B19" s="31" t="s">
        <v>53</v>
      </c>
      <c r="C19" s="32" t="s">
        <v>54</v>
      </c>
      <c r="D19" s="33">
        <v>175</v>
      </c>
      <c r="E19" s="33">
        <v>246</v>
      </c>
      <c r="F19" s="33">
        <v>265</v>
      </c>
      <c r="G19" s="33">
        <v>194</v>
      </c>
      <c r="H19" s="33">
        <v>254</v>
      </c>
      <c r="I19" s="33">
        <v>235</v>
      </c>
      <c r="J19" s="33">
        <f>SUM(D19:I19)</f>
        <v>1369</v>
      </c>
      <c r="K19" s="33">
        <v>192</v>
      </c>
      <c r="L19" s="33">
        <v>203</v>
      </c>
      <c r="M19" s="33">
        <v>172</v>
      </c>
      <c r="N19" s="33">
        <v>160</v>
      </c>
      <c r="O19" s="33">
        <v>206</v>
      </c>
      <c r="P19" s="33">
        <v>234</v>
      </c>
      <c r="Q19" s="33">
        <f>SUM(K19:P19)</f>
        <v>1167</v>
      </c>
      <c r="R19" s="34">
        <f>Q19+J19</f>
        <v>2536</v>
      </c>
      <c r="S19" s="24">
        <f>COUNT(D19:I19,K19:P19)</f>
        <v>12</v>
      </c>
      <c r="T19" s="24">
        <f>MAX(D19:I19,K19:P19)</f>
        <v>265</v>
      </c>
    </row>
    <row r="20" spans="2:20" ht="12.75" outlineLevel="1">
      <c r="B20" s="31" t="s">
        <v>55</v>
      </c>
      <c r="C20" s="32" t="s">
        <v>56</v>
      </c>
      <c r="D20" s="33">
        <v>203</v>
      </c>
      <c r="E20" s="33">
        <v>180</v>
      </c>
      <c r="F20" s="33">
        <v>157</v>
      </c>
      <c r="G20" s="33">
        <v>159</v>
      </c>
      <c r="H20" s="33">
        <v>226</v>
      </c>
      <c r="I20" s="33">
        <v>174</v>
      </c>
      <c r="J20" s="33">
        <f>SUM(D20:I20)</f>
        <v>1099</v>
      </c>
      <c r="K20" s="33">
        <v>188</v>
      </c>
      <c r="L20" s="33">
        <v>226</v>
      </c>
      <c r="M20" s="33">
        <v>234</v>
      </c>
      <c r="N20" s="33">
        <v>234</v>
      </c>
      <c r="O20" s="33">
        <v>194</v>
      </c>
      <c r="P20" s="33">
        <v>180</v>
      </c>
      <c r="Q20" s="33">
        <f>SUM(K20:P20)</f>
        <v>1256</v>
      </c>
      <c r="R20" s="34">
        <f>Q20+J20</f>
        <v>2355</v>
      </c>
      <c r="S20" s="24">
        <f>COUNT(D20:I20,K20:P20)</f>
        <v>12</v>
      </c>
      <c r="T20" s="24">
        <f>MAX(D20:I20,K20:P20)</f>
        <v>234</v>
      </c>
    </row>
    <row r="21" spans="2:20" ht="12.75" outlineLevel="1">
      <c r="B21" s="31"/>
      <c r="C21" s="32"/>
      <c r="D21" s="33"/>
      <c r="E21" s="33"/>
      <c r="F21" s="33"/>
      <c r="G21" s="33"/>
      <c r="H21" s="33"/>
      <c r="I21" s="33"/>
      <c r="J21" s="33">
        <f>SUM(D21:I21)</f>
        <v>0</v>
      </c>
      <c r="K21" s="33"/>
      <c r="L21" s="33"/>
      <c r="M21" s="33"/>
      <c r="N21" s="33"/>
      <c r="O21" s="33"/>
      <c r="P21" s="33"/>
      <c r="Q21" s="33">
        <f>SUM(K21:P21)</f>
        <v>0</v>
      </c>
      <c r="R21" s="34">
        <f>Q21+J21</f>
        <v>0</v>
      </c>
      <c r="S21" s="24">
        <f>COUNT(D21:I21,K21:P21)</f>
        <v>0</v>
      </c>
      <c r="T21" s="24">
        <f>MAX(D21:I21,K21:P21)</f>
        <v>0</v>
      </c>
    </row>
    <row r="22" spans="2:20" ht="13.5" outlineLevel="1" thickBot="1">
      <c r="B22" s="35"/>
      <c r="C22" s="36"/>
      <c r="D22" s="37"/>
      <c r="E22" s="37"/>
      <c r="F22" s="37"/>
      <c r="G22" s="37"/>
      <c r="H22" s="37"/>
      <c r="I22" s="37"/>
      <c r="J22" s="37">
        <f>SUM(D22:I22)</f>
        <v>0</v>
      </c>
      <c r="K22" s="37"/>
      <c r="L22" s="37"/>
      <c r="M22" s="37"/>
      <c r="N22" s="37"/>
      <c r="O22" s="37"/>
      <c r="P22" s="37"/>
      <c r="Q22" s="37">
        <f>SUM(K22:P22)</f>
        <v>0</v>
      </c>
      <c r="R22" s="38">
        <f>Q22+J22</f>
        <v>0</v>
      </c>
      <c r="S22" s="24">
        <f>COUNT(D22:I22,K22:P22)</f>
        <v>0</v>
      </c>
      <c r="T22" s="24">
        <f>MAX(D22:I22,K22:P22)</f>
        <v>0</v>
      </c>
    </row>
    <row r="23" spans="6:17" ht="13.5" thickBot="1">
      <c r="F23" s="39" t="s">
        <v>48</v>
      </c>
      <c r="G23" s="1"/>
      <c r="H23" s="2"/>
      <c r="I23" s="38">
        <v>0</v>
      </c>
      <c r="J23" s="38">
        <f>SUM(J18:J22)+I23</f>
        <v>3673</v>
      </c>
      <c r="M23" s="39" t="s">
        <v>49</v>
      </c>
      <c r="N23" s="1"/>
      <c r="O23" s="2"/>
      <c r="P23" s="38">
        <v>0</v>
      </c>
      <c r="Q23" s="38">
        <f>SUM(Q18:Q22)+P23</f>
        <v>3735</v>
      </c>
    </row>
    <row r="24" ht="12.75" outlineLevel="1"/>
    <row r="25" spans="1:7" ht="12.75" outlineLevel="1">
      <c r="A25" t="s">
        <v>8</v>
      </c>
      <c r="C25" s="25" t="s">
        <v>23</v>
      </c>
      <c r="D25" s="25" t="s">
        <v>57</v>
      </c>
      <c r="E25" s="25"/>
      <c r="F25" s="25"/>
      <c r="G25" s="25"/>
    </row>
    <row r="26" ht="13.5" outlineLevel="1" thickBot="1"/>
    <row r="27" spans="2:18" ht="13.5" outlineLevel="1" thickBot="1">
      <c r="B27" s="26" t="s">
        <v>25</v>
      </c>
      <c r="C27" s="27" t="s">
        <v>26</v>
      </c>
      <c r="D27" s="27" t="s">
        <v>27</v>
      </c>
      <c r="E27" s="27" t="s">
        <v>28</v>
      </c>
      <c r="F27" s="27" t="s">
        <v>29</v>
      </c>
      <c r="G27" s="27" t="s">
        <v>30</v>
      </c>
      <c r="H27" s="27" t="s">
        <v>31</v>
      </c>
      <c r="I27" s="27" t="s">
        <v>32</v>
      </c>
      <c r="J27" s="28" t="s">
        <v>33</v>
      </c>
      <c r="K27" s="27" t="s">
        <v>34</v>
      </c>
      <c r="L27" s="27" t="s">
        <v>35</v>
      </c>
      <c r="M27" s="27" t="s">
        <v>36</v>
      </c>
      <c r="N27" s="27" t="s">
        <v>37</v>
      </c>
      <c r="O27" s="27" t="s">
        <v>38</v>
      </c>
      <c r="P27" s="27" t="s">
        <v>39</v>
      </c>
      <c r="Q27" s="27" t="s">
        <v>40</v>
      </c>
      <c r="R27" s="29" t="s">
        <v>41</v>
      </c>
    </row>
    <row r="28" spans="2:20" ht="12.75" outlineLevel="1">
      <c r="B28" s="31" t="s">
        <v>58</v>
      </c>
      <c r="C28" s="32" t="s">
        <v>59</v>
      </c>
      <c r="D28" s="33">
        <v>194</v>
      </c>
      <c r="E28" s="33">
        <v>212</v>
      </c>
      <c r="F28" s="33">
        <v>187</v>
      </c>
      <c r="G28" s="33">
        <v>223</v>
      </c>
      <c r="H28" s="33">
        <v>230</v>
      </c>
      <c r="I28" s="33">
        <v>231</v>
      </c>
      <c r="J28" s="33">
        <f>SUM(D28:I28)</f>
        <v>1277</v>
      </c>
      <c r="K28" s="33">
        <v>158</v>
      </c>
      <c r="L28" s="33">
        <v>188</v>
      </c>
      <c r="M28" s="33">
        <v>182</v>
      </c>
      <c r="N28" s="33">
        <v>236</v>
      </c>
      <c r="O28" s="33">
        <v>255</v>
      </c>
      <c r="P28" s="33">
        <v>227</v>
      </c>
      <c r="Q28" s="33">
        <f>SUM(K28:P28)</f>
        <v>1246</v>
      </c>
      <c r="R28" s="34">
        <f>Q28+J28</f>
        <v>2523</v>
      </c>
      <c r="S28" s="24">
        <f>COUNT(D28:I28,K28:P28)</f>
        <v>12</v>
      </c>
      <c r="T28" s="24">
        <f>MAX(D28:I28,K28:P28)</f>
        <v>255</v>
      </c>
    </row>
    <row r="29" spans="2:20" ht="12.75" outlineLevel="1">
      <c r="B29" s="31" t="s">
        <v>60</v>
      </c>
      <c r="C29" s="32" t="s">
        <v>61</v>
      </c>
      <c r="D29" s="33">
        <v>234</v>
      </c>
      <c r="E29" s="33">
        <v>215</v>
      </c>
      <c r="F29" s="33">
        <v>221</v>
      </c>
      <c r="G29" s="33">
        <v>222</v>
      </c>
      <c r="H29" s="33">
        <v>244</v>
      </c>
      <c r="I29" s="33">
        <v>195</v>
      </c>
      <c r="J29" s="33">
        <f>SUM(D29:I29)</f>
        <v>1331</v>
      </c>
      <c r="K29" s="33">
        <v>218</v>
      </c>
      <c r="L29" s="33">
        <v>234</v>
      </c>
      <c r="M29" s="33">
        <v>159</v>
      </c>
      <c r="N29" s="33">
        <v>202</v>
      </c>
      <c r="O29" s="33">
        <v>216</v>
      </c>
      <c r="P29" s="33">
        <v>206</v>
      </c>
      <c r="Q29" s="33">
        <f>SUM(K29:P29)</f>
        <v>1235</v>
      </c>
      <c r="R29" s="34">
        <f>Q29+J29</f>
        <v>2566</v>
      </c>
      <c r="S29" s="24">
        <f>COUNT(D29:I29,K29:P29)</f>
        <v>12</v>
      </c>
      <c r="T29" s="24">
        <f>MAX(D29:I29,K29:P29)</f>
        <v>244</v>
      </c>
    </row>
    <row r="30" spans="2:20" ht="12.75" outlineLevel="1">
      <c r="B30" s="31" t="s">
        <v>62</v>
      </c>
      <c r="C30" s="32" t="s">
        <v>63</v>
      </c>
      <c r="D30" s="33">
        <v>192</v>
      </c>
      <c r="E30" s="33">
        <v>178</v>
      </c>
      <c r="F30" s="33">
        <v>233</v>
      </c>
      <c r="G30" s="33">
        <v>199</v>
      </c>
      <c r="H30" s="33">
        <v>186</v>
      </c>
      <c r="I30" s="33">
        <v>189</v>
      </c>
      <c r="J30" s="33">
        <f>SUM(D30:I30)</f>
        <v>1177</v>
      </c>
      <c r="K30" s="33">
        <v>238</v>
      </c>
      <c r="L30" s="33">
        <v>181</v>
      </c>
      <c r="M30" s="33">
        <v>183</v>
      </c>
      <c r="N30" s="33">
        <v>200</v>
      </c>
      <c r="O30" s="33">
        <v>205</v>
      </c>
      <c r="P30" s="33">
        <v>201</v>
      </c>
      <c r="Q30" s="33">
        <f>SUM(K30:P30)</f>
        <v>1208</v>
      </c>
      <c r="R30" s="34">
        <f>Q30+J30</f>
        <v>2385</v>
      </c>
      <c r="S30" s="24">
        <f>COUNT(D30:I30,K30:P30)</f>
        <v>12</v>
      </c>
      <c r="T30" s="24">
        <f>MAX(D30:I30,K30:P30)</f>
        <v>238</v>
      </c>
    </row>
    <row r="31" spans="2:20" ht="12.75" outlineLevel="1">
      <c r="B31" s="31"/>
      <c r="C31" s="32"/>
      <c r="D31" s="33"/>
      <c r="E31" s="33"/>
      <c r="F31" s="33"/>
      <c r="G31" s="33"/>
      <c r="H31" s="33"/>
      <c r="I31" s="33"/>
      <c r="J31" s="33">
        <f>SUM(D31:I31)</f>
        <v>0</v>
      </c>
      <c r="K31" s="33"/>
      <c r="L31" s="33"/>
      <c r="M31" s="33"/>
      <c r="N31" s="33"/>
      <c r="O31" s="33"/>
      <c r="P31" s="33"/>
      <c r="Q31" s="33">
        <f>SUM(K31:P31)</f>
        <v>0</v>
      </c>
      <c r="R31" s="34">
        <f>Q31+J31</f>
        <v>0</v>
      </c>
      <c r="S31" s="24">
        <f>COUNT(D31:I31,K31:P31)</f>
        <v>0</v>
      </c>
      <c r="T31" s="24">
        <f>MAX(D31:I31,K31:P31)</f>
        <v>0</v>
      </c>
    </row>
    <row r="32" spans="2:20" ht="13.5" outlineLevel="1" thickBot="1">
      <c r="B32" s="35"/>
      <c r="C32" s="36"/>
      <c r="D32" s="37"/>
      <c r="E32" s="37"/>
      <c r="F32" s="37"/>
      <c r="G32" s="37"/>
      <c r="H32" s="37"/>
      <c r="I32" s="37"/>
      <c r="J32" s="37">
        <f>SUM(D32:I32)</f>
        <v>0</v>
      </c>
      <c r="K32" s="37"/>
      <c r="L32" s="37"/>
      <c r="M32" s="37"/>
      <c r="N32" s="37"/>
      <c r="O32" s="37"/>
      <c r="P32" s="37"/>
      <c r="Q32" s="37">
        <f>SUM(K32:P32)</f>
        <v>0</v>
      </c>
      <c r="R32" s="38">
        <f>Q32+J32</f>
        <v>0</v>
      </c>
      <c r="S32" s="24">
        <f>COUNT(D32:I32,K32:P32)</f>
        <v>0</v>
      </c>
      <c r="T32" s="24">
        <f>MAX(D32:I32,K32:P32)</f>
        <v>0</v>
      </c>
    </row>
    <row r="33" spans="6:17" ht="13.5" thickBot="1">
      <c r="F33" s="39" t="s">
        <v>48</v>
      </c>
      <c r="G33" s="1"/>
      <c r="H33" s="2"/>
      <c r="I33" s="38">
        <v>0</v>
      </c>
      <c r="J33" s="38">
        <f>SUM(J28:J32)+I33</f>
        <v>3785</v>
      </c>
      <c r="M33" s="39" t="s">
        <v>49</v>
      </c>
      <c r="N33" s="1"/>
      <c r="O33" s="2"/>
      <c r="P33" s="38">
        <v>0</v>
      </c>
      <c r="Q33" s="38">
        <f>SUM(Q28:Q32)+P33</f>
        <v>3689</v>
      </c>
    </row>
    <row r="34" ht="12.75" outlineLevel="1"/>
    <row r="35" spans="1:8" ht="12.75" outlineLevel="1">
      <c r="A35" t="s">
        <v>9</v>
      </c>
      <c r="C35" s="25" t="s">
        <v>23</v>
      </c>
      <c r="D35" s="25" t="s">
        <v>64</v>
      </c>
      <c r="E35" s="25"/>
      <c r="F35" s="25"/>
      <c r="G35" s="25"/>
      <c r="H35" s="25"/>
    </row>
    <row r="36" ht="13.5" outlineLevel="1" thickBot="1"/>
    <row r="37" spans="2:20" ht="13.5" outlineLevel="1" thickBot="1">
      <c r="B37" s="26" t="s">
        <v>25</v>
      </c>
      <c r="C37" s="27" t="s">
        <v>26</v>
      </c>
      <c r="D37" s="27" t="s">
        <v>27</v>
      </c>
      <c r="E37" s="27" t="s">
        <v>28</v>
      </c>
      <c r="F37" s="27" t="s">
        <v>29</v>
      </c>
      <c r="G37" s="27" t="s">
        <v>30</v>
      </c>
      <c r="H37" s="27" t="s">
        <v>31</v>
      </c>
      <c r="I37" s="27" t="s">
        <v>32</v>
      </c>
      <c r="J37" s="28" t="s">
        <v>33</v>
      </c>
      <c r="K37" s="27" t="s">
        <v>34</v>
      </c>
      <c r="L37" s="27" t="s">
        <v>35</v>
      </c>
      <c r="M37" s="27" t="s">
        <v>36</v>
      </c>
      <c r="N37" s="27" t="s">
        <v>37</v>
      </c>
      <c r="O37" s="27" t="s">
        <v>38</v>
      </c>
      <c r="P37" s="27" t="s">
        <v>39</v>
      </c>
      <c r="Q37" s="27" t="s">
        <v>40</v>
      </c>
      <c r="R37" s="29" t="s">
        <v>41</v>
      </c>
      <c r="S37" s="24" t="s">
        <v>65</v>
      </c>
      <c r="T37" s="24" t="s">
        <v>66</v>
      </c>
    </row>
    <row r="38" spans="2:20" ht="12.75" outlineLevel="1">
      <c r="B38" s="31" t="s">
        <v>67</v>
      </c>
      <c r="C38" s="32" t="s">
        <v>68</v>
      </c>
      <c r="D38" s="33">
        <v>202</v>
      </c>
      <c r="E38" s="33">
        <v>202</v>
      </c>
      <c r="F38" s="33">
        <v>279</v>
      </c>
      <c r="G38" s="33">
        <v>190</v>
      </c>
      <c r="H38" s="33">
        <v>183</v>
      </c>
      <c r="I38" s="33">
        <v>247</v>
      </c>
      <c r="J38" s="33">
        <f>SUM(D38:I38)</f>
        <v>1303</v>
      </c>
      <c r="K38" s="33">
        <v>202</v>
      </c>
      <c r="L38" s="33">
        <v>235</v>
      </c>
      <c r="M38" s="33">
        <v>234</v>
      </c>
      <c r="N38" s="33">
        <v>279</v>
      </c>
      <c r="O38" s="33">
        <v>192</v>
      </c>
      <c r="P38" s="33">
        <v>227</v>
      </c>
      <c r="Q38" s="33">
        <f>SUM(K38:P38)</f>
        <v>1369</v>
      </c>
      <c r="R38" s="34">
        <f>Q38+J38</f>
        <v>2672</v>
      </c>
      <c r="S38" s="24">
        <f>COUNT(D38:I38,K38:P38)</f>
        <v>12</v>
      </c>
      <c r="T38" s="24">
        <f>MAX(D38:I38,K38:P38)</f>
        <v>279</v>
      </c>
    </row>
    <row r="39" spans="2:20" ht="12.75" outlineLevel="1">
      <c r="B39" s="31" t="s">
        <v>69</v>
      </c>
      <c r="C39" s="32" t="s">
        <v>70</v>
      </c>
      <c r="D39" s="33">
        <v>157</v>
      </c>
      <c r="E39" s="33">
        <v>165</v>
      </c>
      <c r="F39" s="33">
        <v>215</v>
      </c>
      <c r="G39" s="33">
        <v>227</v>
      </c>
      <c r="H39" s="33">
        <v>149</v>
      </c>
      <c r="I39" s="33">
        <v>176</v>
      </c>
      <c r="J39" s="33">
        <f>SUM(D39:I39)</f>
        <v>1089</v>
      </c>
      <c r="K39" s="33">
        <v>220</v>
      </c>
      <c r="L39" s="33">
        <v>186</v>
      </c>
      <c r="M39" s="33">
        <v>181</v>
      </c>
      <c r="N39" s="33">
        <v>193</v>
      </c>
      <c r="O39" s="33">
        <v>209</v>
      </c>
      <c r="P39" s="33">
        <v>178</v>
      </c>
      <c r="Q39" s="33">
        <f>SUM(K39:P39)</f>
        <v>1167</v>
      </c>
      <c r="R39" s="34">
        <f>Q39+J39</f>
        <v>2256</v>
      </c>
      <c r="S39" s="24">
        <f>COUNT(D39:I39,K39:P39)</f>
        <v>12</v>
      </c>
      <c r="T39" s="24">
        <f>MAX(D39:I39,K39:P39)</f>
        <v>227</v>
      </c>
    </row>
    <row r="40" spans="2:20" ht="12.75" outlineLevel="1">
      <c r="B40" s="31" t="s">
        <v>71</v>
      </c>
      <c r="C40" s="32" t="s">
        <v>72</v>
      </c>
      <c r="D40" s="33">
        <v>203</v>
      </c>
      <c r="E40" s="33">
        <v>235</v>
      </c>
      <c r="F40" s="33">
        <v>183</v>
      </c>
      <c r="G40" s="33">
        <v>210</v>
      </c>
      <c r="H40" s="33">
        <v>190</v>
      </c>
      <c r="I40" s="33">
        <v>255</v>
      </c>
      <c r="J40" s="33">
        <f>SUM(D40:I40)</f>
        <v>1276</v>
      </c>
      <c r="K40" s="33">
        <v>150</v>
      </c>
      <c r="L40" s="33">
        <v>181</v>
      </c>
      <c r="M40" s="33">
        <v>171</v>
      </c>
      <c r="N40" s="33">
        <v>174</v>
      </c>
      <c r="O40" s="33">
        <v>210</v>
      </c>
      <c r="P40" s="33">
        <v>220</v>
      </c>
      <c r="Q40" s="33">
        <f>SUM(K40:P40)</f>
        <v>1106</v>
      </c>
      <c r="R40" s="34">
        <f>Q40+J40</f>
        <v>2382</v>
      </c>
      <c r="S40" s="24">
        <f>COUNT(D40:I40,K40:P40)</f>
        <v>12</v>
      </c>
      <c r="T40" s="24">
        <f>MAX(D40:I40,K40:P40)</f>
        <v>255</v>
      </c>
    </row>
    <row r="41" spans="2:20" ht="12.75" outlineLevel="1">
      <c r="B41" s="31"/>
      <c r="C41" s="32"/>
      <c r="D41" s="33"/>
      <c r="E41" s="33"/>
      <c r="F41" s="33"/>
      <c r="G41" s="33"/>
      <c r="H41" s="33"/>
      <c r="I41" s="33"/>
      <c r="J41" s="33">
        <f>SUM(D41:I41)</f>
        <v>0</v>
      </c>
      <c r="K41" s="33"/>
      <c r="L41" s="33"/>
      <c r="M41" s="33"/>
      <c r="N41" s="33"/>
      <c r="O41" s="33"/>
      <c r="P41" s="33"/>
      <c r="Q41" s="33">
        <f>SUM(K41:P41)</f>
        <v>0</v>
      </c>
      <c r="R41" s="34">
        <f>Q41+J41</f>
        <v>0</v>
      </c>
      <c r="S41" s="24">
        <f>COUNT(D41:I41,K41:P41)</f>
        <v>0</v>
      </c>
      <c r="T41" s="24">
        <f>MAX(D41:I41,K41:P41)</f>
        <v>0</v>
      </c>
    </row>
    <row r="42" spans="2:20" ht="13.5" outlineLevel="1" thickBot="1">
      <c r="B42" s="35"/>
      <c r="C42" s="36"/>
      <c r="D42" s="37"/>
      <c r="E42" s="37"/>
      <c r="F42" s="37"/>
      <c r="G42" s="37"/>
      <c r="H42" s="37"/>
      <c r="I42" s="37"/>
      <c r="J42" s="37">
        <f>SUM(D42:I42)</f>
        <v>0</v>
      </c>
      <c r="K42" s="37"/>
      <c r="L42" s="37"/>
      <c r="M42" s="37"/>
      <c r="N42" s="37"/>
      <c r="O42" s="37"/>
      <c r="P42" s="37"/>
      <c r="Q42" s="37">
        <f>SUM(K42:P42)</f>
        <v>0</v>
      </c>
      <c r="R42" s="38">
        <f>Q42+J42</f>
        <v>0</v>
      </c>
      <c r="S42" s="24">
        <f>COUNT(D42:I42,K42:P42)</f>
        <v>0</v>
      </c>
      <c r="T42" s="24">
        <f>MAX(D42:I42,K42:P42)</f>
        <v>0</v>
      </c>
    </row>
    <row r="43" spans="6:17" ht="13.5" thickBot="1">
      <c r="F43" s="39" t="s">
        <v>48</v>
      </c>
      <c r="G43" s="1"/>
      <c r="H43" s="2"/>
      <c r="I43" s="38">
        <v>0</v>
      </c>
      <c r="J43" s="38">
        <f>SUM(J38:J42)+I43</f>
        <v>3668</v>
      </c>
      <c r="M43" s="39" t="s">
        <v>49</v>
      </c>
      <c r="N43" s="1"/>
      <c r="O43" s="2"/>
      <c r="P43" s="38">
        <v>0</v>
      </c>
      <c r="Q43" s="38">
        <f>SUM(Q38:Q42)+P43</f>
        <v>3642</v>
      </c>
    </row>
    <row r="44" ht="12.75" outlineLevel="1"/>
    <row r="45" spans="1:8" ht="12.75" outlineLevel="1">
      <c r="A45" t="s">
        <v>10</v>
      </c>
      <c r="C45" s="25" t="s">
        <v>23</v>
      </c>
      <c r="D45" s="25" t="s">
        <v>73</v>
      </c>
      <c r="E45" s="25"/>
      <c r="F45" s="25"/>
      <c r="G45" s="25"/>
      <c r="H45" s="25"/>
    </row>
    <row r="46" ht="13.5" outlineLevel="1" thickBot="1"/>
    <row r="47" spans="2:18" ht="13.5" outlineLevel="1" thickBot="1">
      <c r="B47" s="26" t="s">
        <v>25</v>
      </c>
      <c r="C47" s="27" t="s">
        <v>26</v>
      </c>
      <c r="D47" s="27" t="s">
        <v>27</v>
      </c>
      <c r="E47" s="27" t="s">
        <v>28</v>
      </c>
      <c r="F47" s="27" t="s">
        <v>29</v>
      </c>
      <c r="G47" s="27" t="s">
        <v>30</v>
      </c>
      <c r="H47" s="27" t="s">
        <v>31</v>
      </c>
      <c r="I47" s="27" t="s">
        <v>32</v>
      </c>
      <c r="J47" s="28" t="s">
        <v>33</v>
      </c>
      <c r="K47" s="27" t="s">
        <v>34</v>
      </c>
      <c r="L47" s="27" t="s">
        <v>35</v>
      </c>
      <c r="M47" s="27" t="s">
        <v>36</v>
      </c>
      <c r="N47" s="27" t="s">
        <v>37</v>
      </c>
      <c r="O47" s="27" t="s">
        <v>38</v>
      </c>
      <c r="P47" s="27" t="s">
        <v>39</v>
      </c>
      <c r="Q47" s="27" t="s">
        <v>40</v>
      </c>
      <c r="R47" s="29" t="s">
        <v>41</v>
      </c>
    </row>
    <row r="48" spans="2:20" ht="12.75" outlineLevel="1">
      <c r="B48" s="31" t="s">
        <v>74</v>
      </c>
      <c r="C48" s="32" t="s">
        <v>75</v>
      </c>
      <c r="D48" s="33">
        <v>182</v>
      </c>
      <c r="E48" s="33">
        <v>203</v>
      </c>
      <c r="F48" s="33">
        <v>154</v>
      </c>
      <c r="G48" s="33">
        <v>199</v>
      </c>
      <c r="H48" s="33">
        <v>213</v>
      </c>
      <c r="I48" s="33">
        <v>210</v>
      </c>
      <c r="J48" s="33">
        <f>SUM(D48:I48)</f>
        <v>1161</v>
      </c>
      <c r="K48" s="33">
        <v>183</v>
      </c>
      <c r="L48" s="33">
        <v>192</v>
      </c>
      <c r="M48" s="33">
        <v>231</v>
      </c>
      <c r="N48" s="33">
        <v>182</v>
      </c>
      <c r="O48" s="33">
        <v>226</v>
      </c>
      <c r="P48" s="33">
        <v>202</v>
      </c>
      <c r="Q48" s="33">
        <f>SUM(K48:P48)</f>
        <v>1216</v>
      </c>
      <c r="R48" s="34">
        <f>Q48+J48</f>
        <v>2377</v>
      </c>
      <c r="S48" s="24">
        <f>COUNT(D48:I48,K48:P48)</f>
        <v>12</v>
      </c>
      <c r="T48" s="24">
        <f>MAX(D48:I48,K48:P48)</f>
        <v>231</v>
      </c>
    </row>
    <row r="49" spans="2:20" ht="12.75" outlineLevel="1">
      <c r="B49" s="31" t="s">
        <v>76</v>
      </c>
      <c r="C49" s="32" t="s">
        <v>77</v>
      </c>
      <c r="D49" s="33">
        <v>212</v>
      </c>
      <c r="E49" s="33">
        <v>190</v>
      </c>
      <c r="F49" s="33">
        <v>179</v>
      </c>
      <c r="G49" s="33">
        <v>148</v>
      </c>
      <c r="H49" s="33">
        <v>202</v>
      </c>
      <c r="I49" s="33">
        <v>233</v>
      </c>
      <c r="J49" s="33">
        <f>SUM(D49:I49)</f>
        <v>1164</v>
      </c>
      <c r="K49" s="33">
        <v>185</v>
      </c>
      <c r="L49" s="33">
        <v>208</v>
      </c>
      <c r="M49" s="33">
        <v>214</v>
      </c>
      <c r="N49" s="33">
        <v>255</v>
      </c>
      <c r="O49" s="33">
        <v>197</v>
      </c>
      <c r="P49" s="33">
        <v>191</v>
      </c>
      <c r="Q49" s="33">
        <f>SUM(K49:P49)</f>
        <v>1250</v>
      </c>
      <c r="R49" s="34">
        <f>Q49+J49</f>
        <v>2414</v>
      </c>
      <c r="S49" s="24">
        <f>COUNT(D49:I49,K49:P49)</f>
        <v>12</v>
      </c>
      <c r="T49" s="24">
        <f>MAX(D49:I49,K49:P49)</f>
        <v>255</v>
      </c>
    </row>
    <row r="50" spans="2:20" ht="12.75" outlineLevel="1">
      <c r="B50" s="31" t="s">
        <v>78</v>
      </c>
      <c r="C50" s="32" t="s">
        <v>79</v>
      </c>
      <c r="D50" s="33">
        <v>188</v>
      </c>
      <c r="E50" s="33">
        <v>187</v>
      </c>
      <c r="F50" s="33">
        <v>153</v>
      </c>
      <c r="G50" s="33">
        <v>197</v>
      </c>
      <c r="H50" s="33">
        <v>255</v>
      </c>
      <c r="I50" s="33">
        <v>227</v>
      </c>
      <c r="J50" s="33">
        <f>SUM(D50:I50)</f>
        <v>1207</v>
      </c>
      <c r="K50" s="33">
        <v>203</v>
      </c>
      <c r="L50" s="33">
        <v>244</v>
      </c>
      <c r="M50" s="33">
        <v>158</v>
      </c>
      <c r="N50" s="33">
        <v>198</v>
      </c>
      <c r="O50" s="33">
        <v>170</v>
      </c>
      <c r="P50" s="33">
        <v>192</v>
      </c>
      <c r="Q50" s="33">
        <f>SUM(K50:P50)</f>
        <v>1165</v>
      </c>
      <c r="R50" s="34">
        <f>Q50+J50</f>
        <v>2372</v>
      </c>
      <c r="S50" s="24">
        <f>COUNT(D50:I50,K50:P50)</f>
        <v>12</v>
      </c>
      <c r="T50" s="24">
        <f>MAX(D50:I50,K50:P50)</f>
        <v>255</v>
      </c>
    </row>
    <row r="51" spans="2:20" ht="12.75" outlineLevel="1">
      <c r="B51" s="31"/>
      <c r="C51" s="32"/>
      <c r="D51" s="33"/>
      <c r="E51" s="33"/>
      <c r="F51" s="33"/>
      <c r="G51" s="33"/>
      <c r="H51" s="33"/>
      <c r="I51" s="33"/>
      <c r="J51" s="33">
        <f>SUM(D51:I51)</f>
        <v>0</v>
      </c>
      <c r="K51" s="33"/>
      <c r="L51" s="33"/>
      <c r="M51" s="33"/>
      <c r="N51" s="33"/>
      <c r="O51" s="33"/>
      <c r="P51" s="33"/>
      <c r="Q51" s="33">
        <f>SUM(K51:P51)</f>
        <v>0</v>
      </c>
      <c r="R51" s="34">
        <f>Q51+J51</f>
        <v>0</v>
      </c>
      <c r="S51" s="24">
        <f>COUNT(D51:I51,K51:P51)</f>
        <v>0</v>
      </c>
      <c r="T51" s="24">
        <f>MAX(D51:I51,K51:P51)</f>
        <v>0</v>
      </c>
    </row>
    <row r="52" spans="2:20" ht="13.5" outlineLevel="1" thickBot="1">
      <c r="B52" s="35"/>
      <c r="C52" s="36"/>
      <c r="D52" s="37"/>
      <c r="E52" s="37"/>
      <c r="F52" s="37"/>
      <c r="G52" s="37"/>
      <c r="H52" s="37"/>
      <c r="I52" s="37"/>
      <c r="J52" s="37">
        <f>SUM(D52:I52)</f>
        <v>0</v>
      </c>
      <c r="K52" s="37"/>
      <c r="L52" s="37"/>
      <c r="M52" s="37"/>
      <c r="N52" s="37"/>
      <c r="O52" s="37"/>
      <c r="P52" s="37"/>
      <c r="Q52" s="37">
        <f>SUM(K52:P52)</f>
        <v>0</v>
      </c>
      <c r="R52" s="38">
        <f>Q52+J52</f>
        <v>0</v>
      </c>
      <c r="S52" s="24">
        <f>COUNT(D52:I52,K52:P52)</f>
        <v>0</v>
      </c>
      <c r="T52" s="24">
        <f>MAX(D52:I52,K52:P52)</f>
        <v>0</v>
      </c>
    </row>
    <row r="53" spans="6:17" ht="13.5" thickBot="1">
      <c r="F53" s="39" t="s">
        <v>48</v>
      </c>
      <c r="G53" s="1"/>
      <c r="H53" s="2"/>
      <c r="I53" s="38">
        <v>0</v>
      </c>
      <c r="J53" s="38">
        <f>SUM(J48:J52)+I53</f>
        <v>3532</v>
      </c>
      <c r="M53" s="39" t="s">
        <v>49</v>
      </c>
      <c r="N53" s="1"/>
      <c r="O53" s="2"/>
      <c r="P53" s="38">
        <v>0</v>
      </c>
      <c r="Q53" s="38">
        <f>SUM(Q48:Q52)+P53</f>
        <v>3631</v>
      </c>
    </row>
    <row r="54" ht="12.75" outlineLevel="1"/>
    <row r="55" spans="1:8" ht="12.75" outlineLevel="1">
      <c r="A55" t="s">
        <v>11</v>
      </c>
      <c r="C55" s="25" t="s">
        <v>23</v>
      </c>
      <c r="D55" s="25" t="s">
        <v>80</v>
      </c>
      <c r="E55" s="25"/>
      <c r="F55" s="25"/>
      <c r="G55" s="25"/>
      <c r="H55" s="25"/>
    </row>
    <row r="56" ht="13.5" outlineLevel="1" thickBot="1"/>
    <row r="57" spans="2:18" ht="13.5" outlineLevel="1" thickBot="1">
      <c r="B57" s="26" t="s">
        <v>25</v>
      </c>
      <c r="C57" s="27" t="s">
        <v>26</v>
      </c>
      <c r="D57" s="27" t="s">
        <v>27</v>
      </c>
      <c r="E57" s="27" t="s">
        <v>28</v>
      </c>
      <c r="F57" s="27" t="s">
        <v>29</v>
      </c>
      <c r="G57" s="27" t="s">
        <v>30</v>
      </c>
      <c r="H57" s="27" t="s">
        <v>31</v>
      </c>
      <c r="I57" s="27" t="s">
        <v>32</v>
      </c>
      <c r="J57" s="28" t="s">
        <v>33</v>
      </c>
      <c r="K57" s="27" t="s">
        <v>34</v>
      </c>
      <c r="L57" s="27" t="s">
        <v>35</v>
      </c>
      <c r="M57" s="27" t="s">
        <v>36</v>
      </c>
      <c r="N57" s="27" t="s">
        <v>37</v>
      </c>
      <c r="O57" s="27" t="s">
        <v>38</v>
      </c>
      <c r="P57" s="27" t="s">
        <v>39</v>
      </c>
      <c r="Q57" s="27" t="s">
        <v>40</v>
      </c>
      <c r="R57" s="29" t="s">
        <v>41</v>
      </c>
    </row>
    <row r="58" spans="2:20" ht="12.75" outlineLevel="1">
      <c r="B58" s="31" t="s">
        <v>81</v>
      </c>
      <c r="C58" s="32" t="s">
        <v>82</v>
      </c>
      <c r="D58" s="33">
        <v>217</v>
      </c>
      <c r="E58" s="33">
        <v>183</v>
      </c>
      <c r="F58" s="33">
        <v>254</v>
      </c>
      <c r="G58" s="33">
        <v>162</v>
      </c>
      <c r="H58" s="33">
        <v>146</v>
      </c>
      <c r="I58" s="33">
        <v>202</v>
      </c>
      <c r="J58" s="33">
        <f>SUM(D58:I58)</f>
        <v>1164</v>
      </c>
      <c r="K58" s="33">
        <v>193</v>
      </c>
      <c r="L58" s="33">
        <v>214</v>
      </c>
      <c r="M58" s="33">
        <v>203</v>
      </c>
      <c r="N58" s="33">
        <v>190</v>
      </c>
      <c r="O58" s="33">
        <v>195</v>
      </c>
      <c r="P58" s="33">
        <v>193</v>
      </c>
      <c r="Q58" s="33">
        <f>SUM(K58:P58)</f>
        <v>1188</v>
      </c>
      <c r="R58" s="34">
        <f>Q58+J58</f>
        <v>2352</v>
      </c>
      <c r="S58" s="24">
        <f>COUNT(D58:I58,K58:P58)</f>
        <v>12</v>
      </c>
      <c r="T58" s="24">
        <f>MAX(D58:I58,K58:P58)</f>
        <v>254</v>
      </c>
    </row>
    <row r="59" spans="2:20" ht="12.75" outlineLevel="1">
      <c r="B59" s="31" t="s">
        <v>83</v>
      </c>
      <c r="C59" s="32" t="s">
        <v>84</v>
      </c>
      <c r="D59" s="33">
        <v>134</v>
      </c>
      <c r="E59" s="33">
        <v>200</v>
      </c>
      <c r="F59" s="33">
        <v>152</v>
      </c>
      <c r="G59" s="33">
        <v>159</v>
      </c>
      <c r="H59" s="33">
        <v>208</v>
      </c>
      <c r="I59" s="33">
        <v>243</v>
      </c>
      <c r="J59" s="33">
        <f>SUM(D59:I59)</f>
        <v>1096</v>
      </c>
      <c r="K59" s="33">
        <v>161</v>
      </c>
      <c r="L59" s="33">
        <v>224</v>
      </c>
      <c r="M59" s="33">
        <v>173</v>
      </c>
      <c r="N59" s="33">
        <v>208</v>
      </c>
      <c r="O59" s="33">
        <v>226</v>
      </c>
      <c r="P59" s="33">
        <v>169</v>
      </c>
      <c r="Q59" s="33">
        <f>SUM(K59:P59)</f>
        <v>1161</v>
      </c>
      <c r="R59" s="34">
        <f>Q59+J59</f>
        <v>2257</v>
      </c>
      <c r="S59" s="24">
        <f>COUNT(D59:I59,K59:P59)</f>
        <v>12</v>
      </c>
      <c r="T59" s="24">
        <f>MAX(D59:I59,K59:P59)</f>
        <v>243</v>
      </c>
    </row>
    <row r="60" spans="2:20" ht="12.75" outlineLevel="1">
      <c r="B60" s="31" t="s">
        <v>85</v>
      </c>
      <c r="C60" s="32" t="s">
        <v>86</v>
      </c>
      <c r="D60" s="33">
        <v>230</v>
      </c>
      <c r="E60" s="33">
        <v>185</v>
      </c>
      <c r="F60" s="33">
        <v>176</v>
      </c>
      <c r="G60" s="33">
        <v>236</v>
      </c>
      <c r="H60" s="33">
        <v>211</v>
      </c>
      <c r="I60" s="33">
        <v>179</v>
      </c>
      <c r="J60" s="33">
        <f>SUM(D60:I60)</f>
        <v>1217</v>
      </c>
      <c r="K60" s="33">
        <v>166</v>
      </c>
      <c r="L60" s="33">
        <v>245</v>
      </c>
      <c r="M60" s="33">
        <v>203</v>
      </c>
      <c r="N60" s="33">
        <v>186</v>
      </c>
      <c r="O60" s="33">
        <v>194</v>
      </c>
      <c r="P60" s="33">
        <v>138</v>
      </c>
      <c r="Q60" s="33">
        <f>SUM(K60:P60)</f>
        <v>1132</v>
      </c>
      <c r="R60" s="34">
        <f>Q60+J60</f>
        <v>2349</v>
      </c>
      <c r="S60" s="24">
        <f>COUNT(D60:I60,K60:P60)</f>
        <v>12</v>
      </c>
      <c r="T60" s="24">
        <f>MAX(D60:I60,K60:P60)</f>
        <v>245</v>
      </c>
    </row>
    <row r="61" spans="2:20" ht="12.75" outlineLevel="1">
      <c r="B61" s="31"/>
      <c r="C61" s="32"/>
      <c r="D61" s="33"/>
      <c r="E61" s="33"/>
      <c r="F61" s="33"/>
      <c r="G61" s="33"/>
      <c r="H61" s="33"/>
      <c r="I61" s="33"/>
      <c r="J61" s="33">
        <f>SUM(D61:I61)</f>
        <v>0</v>
      </c>
      <c r="K61" s="33"/>
      <c r="L61" s="33"/>
      <c r="M61" s="33"/>
      <c r="N61" s="33"/>
      <c r="O61" s="33"/>
      <c r="P61" s="33"/>
      <c r="Q61" s="33">
        <f>SUM(K61:P61)</f>
        <v>0</v>
      </c>
      <c r="R61" s="34">
        <f>Q61+J61</f>
        <v>0</v>
      </c>
      <c r="S61" s="24">
        <f>COUNT(D61:I61,K61:P61)</f>
        <v>0</v>
      </c>
      <c r="T61" s="24">
        <f>MAX(D61:I61,K61:P61)</f>
        <v>0</v>
      </c>
    </row>
    <row r="62" spans="2:20" ht="13.5" outlineLevel="1" thickBot="1">
      <c r="B62" s="35"/>
      <c r="C62" s="36"/>
      <c r="D62" s="37"/>
      <c r="E62" s="37"/>
      <c r="F62" s="37"/>
      <c r="G62" s="37"/>
      <c r="H62" s="37"/>
      <c r="I62" s="37"/>
      <c r="J62" s="37">
        <f>SUM(D62:I62)</f>
        <v>0</v>
      </c>
      <c r="K62" s="37"/>
      <c r="L62" s="37"/>
      <c r="M62" s="37"/>
      <c r="N62" s="37"/>
      <c r="O62" s="37"/>
      <c r="P62" s="37"/>
      <c r="Q62" s="37">
        <f>SUM(K62:P62)</f>
        <v>0</v>
      </c>
      <c r="R62" s="38">
        <f>Q62+J62</f>
        <v>0</v>
      </c>
      <c r="S62" s="24">
        <f>COUNT(D62:I62,K62:P62)</f>
        <v>0</v>
      </c>
      <c r="T62" s="24">
        <f>MAX(D62:I62,K62:P62)</f>
        <v>0</v>
      </c>
    </row>
    <row r="63" spans="6:17" ht="13.5" thickBot="1">
      <c r="F63" s="39" t="s">
        <v>48</v>
      </c>
      <c r="G63" s="1"/>
      <c r="H63" s="2"/>
      <c r="I63" s="38">
        <v>0</v>
      </c>
      <c r="J63" s="38">
        <f>SUM(J58:J62)+I63</f>
        <v>3477</v>
      </c>
      <c r="M63" s="39" t="s">
        <v>49</v>
      </c>
      <c r="N63" s="1"/>
      <c r="O63" s="2"/>
      <c r="P63" s="38">
        <v>0</v>
      </c>
      <c r="Q63" s="38">
        <f>SUM(Q58:Q62)+P63</f>
        <v>3481</v>
      </c>
    </row>
    <row r="64" ht="12.75" outlineLevel="1"/>
    <row r="65" spans="1:9" ht="12.75" outlineLevel="1">
      <c r="A65" t="s">
        <v>12</v>
      </c>
      <c r="C65" s="25" t="s">
        <v>23</v>
      </c>
      <c r="D65" s="25" t="s">
        <v>87</v>
      </c>
      <c r="E65" s="25"/>
      <c r="F65" s="25"/>
      <c r="G65" s="25"/>
      <c r="H65" s="25"/>
      <c r="I65" s="25"/>
    </row>
    <row r="66" ht="13.5" outlineLevel="1" thickBot="1"/>
    <row r="67" spans="2:18" ht="13.5" outlineLevel="1" thickBot="1">
      <c r="B67" s="26" t="s">
        <v>25</v>
      </c>
      <c r="C67" s="27" t="s">
        <v>26</v>
      </c>
      <c r="D67" s="27" t="s">
        <v>27</v>
      </c>
      <c r="E67" s="27" t="s">
        <v>28</v>
      </c>
      <c r="F67" s="27" t="s">
        <v>29</v>
      </c>
      <c r="G67" s="27" t="s">
        <v>30</v>
      </c>
      <c r="H67" s="27" t="s">
        <v>31</v>
      </c>
      <c r="I67" s="27" t="s">
        <v>32</v>
      </c>
      <c r="J67" s="28" t="s">
        <v>33</v>
      </c>
      <c r="K67" s="27" t="s">
        <v>34</v>
      </c>
      <c r="L67" s="27" t="s">
        <v>35</v>
      </c>
      <c r="M67" s="27" t="s">
        <v>36</v>
      </c>
      <c r="N67" s="27" t="s">
        <v>37</v>
      </c>
      <c r="O67" s="27" t="s">
        <v>38</v>
      </c>
      <c r="P67" s="27" t="s">
        <v>39</v>
      </c>
      <c r="Q67" s="27" t="s">
        <v>40</v>
      </c>
      <c r="R67" s="29" t="s">
        <v>41</v>
      </c>
    </row>
    <row r="68" spans="2:20" ht="12.75" outlineLevel="1">
      <c r="B68" s="31" t="s">
        <v>88</v>
      </c>
      <c r="C68" s="32" t="s">
        <v>89</v>
      </c>
      <c r="D68" s="33">
        <v>184</v>
      </c>
      <c r="E68" s="33">
        <v>211</v>
      </c>
      <c r="F68" s="33">
        <v>213</v>
      </c>
      <c r="G68" s="33">
        <v>224</v>
      </c>
      <c r="H68" s="33">
        <v>232</v>
      </c>
      <c r="I68" s="33">
        <v>217</v>
      </c>
      <c r="J68" s="33">
        <f>SUM(D68:I68)</f>
        <v>1281</v>
      </c>
      <c r="K68" s="33">
        <v>213</v>
      </c>
      <c r="L68" s="33">
        <v>215</v>
      </c>
      <c r="M68" s="33">
        <v>183</v>
      </c>
      <c r="N68" s="33">
        <v>202</v>
      </c>
      <c r="O68" s="33">
        <v>182</v>
      </c>
      <c r="P68" s="33">
        <v>182</v>
      </c>
      <c r="Q68" s="33">
        <f>SUM(K68:P68)</f>
        <v>1177</v>
      </c>
      <c r="R68" s="34">
        <f>Q68+J68</f>
        <v>2458</v>
      </c>
      <c r="S68" s="24">
        <f>COUNT(D68:I68,K68:P68)</f>
        <v>12</v>
      </c>
      <c r="T68" s="24">
        <f>MAX(D68:I68,K68:P68)</f>
        <v>232</v>
      </c>
    </row>
    <row r="69" spans="2:20" ht="12.75" outlineLevel="1">
      <c r="B69" s="31" t="s">
        <v>90</v>
      </c>
      <c r="C69" s="32" t="s">
        <v>91</v>
      </c>
      <c r="D69" s="33">
        <v>200</v>
      </c>
      <c r="E69" s="33">
        <v>180</v>
      </c>
      <c r="F69" s="33">
        <v>183</v>
      </c>
      <c r="G69" s="33">
        <v>160</v>
      </c>
      <c r="H69" s="33">
        <v>207</v>
      </c>
      <c r="I69" s="33">
        <v>231</v>
      </c>
      <c r="J69" s="33">
        <f>SUM(D69:I69)</f>
        <v>1161</v>
      </c>
      <c r="K69" s="33">
        <v>168</v>
      </c>
      <c r="L69" s="33">
        <v>179</v>
      </c>
      <c r="M69" s="33">
        <v>213</v>
      </c>
      <c r="N69" s="33">
        <v>145</v>
      </c>
      <c r="O69" s="33">
        <v>173</v>
      </c>
      <c r="P69" s="33">
        <v>189</v>
      </c>
      <c r="Q69" s="33">
        <f>SUM(K69:P69)</f>
        <v>1067</v>
      </c>
      <c r="R69" s="34">
        <f>Q69+J69</f>
        <v>2228</v>
      </c>
      <c r="S69" s="24">
        <f>COUNT(D69:I69,K69:P69)</f>
        <v>12</v>
      </c>
      <c r="T69" s="24">
        <f>MAX(D69:I69,K69:P69)</f>
        <v>231</v>
      </c>
    </row>
    <row r="70" spans="2:20" ht="12.75" outlineLevel="1">
      <c r="B70" s="31" t="s">
        <v>92</v>
      </c>
      <c r="C70" s="32" t="s">
        <v>93</v>
      </c>
      <c r="D70" s="33">
        <v>193</v>
      </c>
      <c r="E70" s="33">
        <v>178</v>
      </c>
      <c r="F70" s="33">
        <v>192</v>
      </c>
      <c r="G70" s="33">
        <v>175</v>
      </c>
      <c r="H70" s="33">
        <v>247</v>
      </c>
      <c r="I70" s="33">
        <v>217</v>
      </c>
      <c r="J70" s="33">
        <f>SUM(D70:I70)</f>
        <v>1202</v>
      </c>
      <c r="K70" s="33">
        <v>203</v>
      </c>
      <c r="L70" s="33">
        <v>175</v>
      </c>
      <c r="M70" s="33">
        <v>167</v>
      </c>
      <c r="N70" s="33">
        <v>257</v>
      </c>
      <c r="O70" s="33">
        <v>227</v>
      </c>
      <c r="P70" s="33">
        <v>201</v>
      </c>
      <c r="Q70" s="33">
        <f>SUM(K70:P70)</f>
        <v>1230</v>
      </c>
      <c r="R70" s="34">
        <f>Q70+J70</f>
        <v>2432</v>
      </c>
      <c r="S70" s="24">
        <f>COUNT(D70:I70,K70:P70)</f>
        <v>12</v>
      </c>
      <c r="T70" s="24">
        <f>MAX(D70:I70,K70:P70)</f>
        <v>257</v>
      </c>
    </row>
    <row r="71" spans="2:20" ht="12.75" outlineLevel="1">
      <c r="B71" s="31"/>
      <c r="C71" s="32"/>
      <c r="D71" s="33"/>
      <c r="E71" s="33"/>
      <c r="F71" s="33"/>
      <c r="G71" s="33"/>
      <c r="H71" s="33"/>
      <c r="I71" s="33"/>
      <c r="J71" s="33">
        <f>SUM(D71:I71)</f>
        <v>0</v>
      </c>
      <c r="K71" s="33"/>
      <c r="L71" s="33"/>
      <c r="M71" s="33"/>
      <c r="N71" s="33"/>
      <c r="O71" s="33"/>
      <c r="P71" s="33"/>
      <c r="Q71" s="33">
        <f>SUM(K71:P71)</f>
        <v>0</v>
      </c>
      <c r="R71" s="34">
        <f>Q71+J71</f>
        <v>0</v>
      </c>
      <c r="S71" s="24">
        <f>COUNT(D71:I71,K71:P71)</f>
        <v>0</v>
      </c>
      <c r="T71" s="24">
        <f>MAX(D71:I71,K71:P71)</f>
        <v>0</v>
      </c>
    </row>
    <row r="72" spans="2:20" ht="13.5" outlineLevel="1" thickBot="1">
      <c r="B72" s="35"/>
      <c r="C72" s="36"/>
      <c r="D72" s="37"/>
      <c r="E72" s="37"/>
      <c r="F72" s="37"/>
      <c r="G72" s="37"/>
      <c r="H72" s="37"/>
      <c r="I72" s="37"/>
      <c r="J72" s="37">
        <f>SUM(D72:I72)</f>
        <v>0</v>
      </c>
      <c r="K72" s="37"/>
      <c r="L72" s="37"/>
      <c r="M72" s="37"/>
      <c r="N72" s="37"/>
      <c r="O72" s="37"/>
      <c r="P72" s="37"/>
      <c r="Q72" s="37">
        <f>SUM(K72:P72)</f>
        <v>0</v>
      </c>
      <c r="R72" s="38">
        <f>Q72+J72</f>
        <v>0</v>
      </c>
      <c r="S72" s="24">
        <f>COUNT(D72:I72,K72:P72)</f>
        <v>0</v>
      </c>
      <c r="T72" s="24">
        <f>MAX(D72:I72,K72:P72)</f>
        <v>0</v>
      </c>
    </row>
    <row r="73" spans="6:17" ht="13.5" thickBot="1">
      <c r="F73" s="39" t="s">
        <v>48</v>
      </c>
      <c r="G73" s="1"/>
      <c r="H73" s="2"/>
      <c r="I73" s="38">
        <v>0</v>
      </c>
      <c r="J73" s="38">
        <f>SUM(J68:J72)+I73</f>
        <v>3644</v>
      </c>
      <c r="M73" s="39" t="s">
        <v>49</v>
      </c>
      <c r="N73" s="1"/>
      <c r="O73" s="2"/>
      <c r="P73" s="38">
        <v>0</v>
      </c>
      <c r="Q73" s="38">
        <f>SUM(Q68:Q72)+P73</f>
        <v>3474</v>
      </c>
    </row>
    <row r="74" ht="12.75" outlineLevel="1"/>
    <row r="75" spans="1:8" ht="12.75" outlineLevel="1">
      <c r="A75" t="s">
        <v>13</v>
      </c>
      <c r="C75" s="25" t="s">
        <v>23</v>
      </c>
      <c r="D75" s="25" t="s">
        <v>94</v>
      </c>
      <c r="E75" s="25"/>
      <c r="F75" s="25"/>
      <c r="G75" s="25"/>
      <c r="H75" s="25"/>
    </row>
    <row r="76" ht="13.5" outlineLevel="1" thickBot="1"/>
    <row r="77" spans="2:18" ht="13.5" outlineLevel="1" thickBot="1">
      <c r="B77" s="26" t="s">
        <v>25</v>
      </c>
      <c r="C77" s="27" t="s">
        <v>26</v>
      </c>
      <c r="D77" s="27" t="s">
        <v>27</v>
      </c>
      <c r="E77" s="27" t="s">
        <v>28</v>
      </c>
      <c r="F77" s="27" t="s">
        <v>29</v>
      </c>
      <c r="G77" s="27" t="s">
        <v>30</v>
      </c>
      <c r="H77" s="27" t="s">
        <v>31</v>
      </c>
      <c r="I77" s="27" t="s">
        <v>32</v>
      </c>
      <c r="J77" s="28" t="s">
        <v>33</v>
      </c>
      <c r="K77" s="27" t="s">
        <v>34</v>
      </c>
      <c r="L77" s="27" t="s">
        <v>35</v>
      </c>
      <c r="M77" s="27" t="s">
        <v>36</v>
      </c>
      <c r="N77" s="27" t="s">
        <v>37</v>
      </c>
      <c r="O77" s="27" t="s">
        <v>38</v>
      </c>
      <c r="P77" s="27" t="s">
        <v>39</v>
      </c>
      <c r="Q77" s="27" t="s">
        <v>40</v>
      </c>
      <c r="R77" s="29" t="s">
        <v>41</v>
      </c>
    </row>
    <row r="78" spans="2:20" ht="12.75" outlineLevel="1">
      <c r="B78" s="31" t="s">
        <v>95</v>
      </c>
      <c r="C78" s="32" t="s">
        <v>96</v>
      </c>
      <c r="D78" s="33">
        <v>236</v>
      </c>
      <c r="E78" s="33">
        <v>180</v>
      </c>
      <c r="F78" s="33">
        <v>178</v>
      </c>
      <c r="G78" s="33">
        <v>194</v>
      </c>
      <c r="H78" s="33">
        <v>173</v>
      </c>
      <c r="I78" s="33">
        <v>216</v>
      </c>
      <c r="J78" s="33">
        <f>SUM(D78:I78)</f>
        <v>1177</v>
      </c>
      <c r="K78" s="33">
        <v>149</v>
      </c>
      <c r="L78" s="33">
        <v>169</v>
      </c>
      <c r="M78" s="33">
        <v>166</v>
      </c>
      <c r="N78" s="33">
        <v>168</v>
      </c>
      <c r="O78" s="33">
        <v>184</v>
      </c>
      <c r="P78" s="33">
        <v>173</v>
      </c>
      <c r="Q78" s="33">
        <f>SUM(K78:P78)</f>
        <v>1009</v>
      </c>
      <c r="R78" s="34">
        <f>Q78+J78</f>
        <v>2186</v>
      </c>
      <c r="S78" s="24">
        <f>COUNT(D78:I78,K78:P78)</f>
        <v>12</v>
      </c>
      <c r="T78" s="24">
        <f>MAX(D78:I78,K78:P78)</f>
        <v>236</v>
      </c>
    </row>
    <row r="79" spans="2:20" ht="12.75" outlineLevel="1">
      <c r="B79" s="31" t="s">
        <v>97</v>
      </c>
      <c r="C79" s="32" t="s">
        <v>98</v>
      </c>
      <c r="D79" s="33">
        <v>278</v>
      </c>
      <c r="E79" s="33">
        <v>172</v>
      </c>
      <c r="F79" s="33">
        <v>179</v>
      </c>
      <c r="G79" s="33">
        <v>172</v>
      </c>
      <c r="H79" s="33">
        <v>163</v>
      </c>
      <c r="I79" s="33">
        <v>171</v>
      </c>
      <c r="J79" s="33">
        <f>SUM(D79:I79)</f>
        <v>1135</v>
      </c>
      <c r="K79" s="33">
        <v>153</v>
      </c>
      <c r="L79" s="33">
        <v>240</v>
      </c>
      <c r="M79" s="33">
        <v>216</v>
      </c>
      <c r="N79" s="33">
        <v>173</v>
      </c>
      <c r="O79" s="33">
        <v>174</v>
      </c>
      <c r="P79" s="33">
        <v>212</v>
      </c>
      <c r="Q79" s="33">
        <f>SUM(K79:P79)</f>
        <v>1168</v>
      </c>
      <c r="R79" s="34">
        <f>Q79+J79</f>
        <v>2303</v>
      </c>
      <c r="S79" s="24">
        <f>COUNT(D79:I79,K79:P79)</f>
        <v>12</v>
      </c>
      <c r="T79" s="24">
        <f>MAX(D79:I79,K79:P79)</f>
        <v>278</v>
      </c>
    </row>
    <row r="80" spans="2:20" ht="12.75" outlineLevel="1">
      <c r="B80" s="31" t="s">
        <v>99</v>
      </c>
      <c r="C80" s="32" t="s">
        <v>100</v>
      </c>
      <c r="D80" s="33">
        <v>203</v>
      </c>
      <c r="E80" s="33">
        <v>191</v>
      </c>
      <c r="F80" s="33">
        <v>203</v>
      </c>
      <c r="G80" s="33">
        <v>207</v>
      </c>
      <c r="H80" s="33">
        <v>158</v>
      </c>
      <c r="I80" s="33">
        <v>214</v>
      </c>
      <c r="J80" s="33">
        <f>SUM(D80:I80)</f>
        <v>1176</v>
      </c>
      <c r="K80" s="33">
        <v>203</v>
      </c>
      <c r="L80" s="33">
        <v>168</v>
      </c>
      <c r="M80" s="33">
        <v>206</v>
      </c>
      <c r="N80" s="33">
        <v>200</v>
      </c>
      <c r="O80" s="33">
        <v>211</v>
      </c>
      <c r="P80" s="33">
        <v>168</v>
      </c>
      <c r="Q80" s="33">
        <f>SUM(K80:P80)</f>
        <v>1156</v>
      </c>
      <c r="R80" s="34">
        <f>Q80+J80</f>
        <v>2332</v>
      </c>
      <c r="S80" s="24">
        <f>COUNT(D80:I80,K80:P80)</f>
        <v>12</v>
      </c>
      <c r="T80" s="24">
        <f>MAX(D80:I80,K80:P80)</f>
        <v>214</v>
      </c>
    </row>
    <row r="81" spans="2:20" ht="12.75" outlineLevel="1">
      <c r="B81" s="31"/>
      <c r="C81" s="32"/>
      <c r="D81" s="33"/>
      <c r="E81" s="33"/>
      <c r="F81" s="33"/>
      <c r="G81" s="33"/>
      <c r="H81" s="33"/>
      <c r="I81" s="33"/>
      <c r="J81" s="33">
        <f>SUM(D81:I81)</f>
        <v>0</v>
      </c>
      <c r="K81" s="33"/>
      <c r="L81" s="33"/>
      <c r="M81" s="33"/>
      <c r="N81" s="33"/>
      <c r="O81" s="33"/>
      <c r="P81" s="33"/>
      <c r="Q81" s="33">
        <f>SUM(K81:P81)</f>
        <v>0</v>
      </c>
      <c r="R81" s="34">
        <f>Q81+J81</f>
        <v>0</v>
      </c>
      <c r="S81" s="24">
        <f>COUNT(D81:I81,K81:P81)</f>
        <v>0</v>
      </c>
      <c r="T81" s="24">
        <f>MAX(D81:I81,K81:P81)</f>
        <v>0</v>
      </c>
    </row>
    <row r="82" spans="2:20" ht="13.5" outlineLevel="1" thickBot="1">
      <c r="B82" s="35"/>
      <c r="C82" s="36"/>
      <c r="D82" s="37"/>
      <c r="E82" s="37"/>
      <c r="F82" s="37"/>
      <c r="G82" s="37"/>
      <c r="H82" s="37"/>
      <c r="I82" s="37"/>
      <c r="J82" s="37">
        <f>SUM(D82:I82)</f>
        <v>0</v>
      </c>
      <c r="K82" s="37"/>
      <c r="L82" s="37"/>
      <c r="M82" s="37"/>
      <c r="N82" s="37"/>
      <c r="O82" s="37"/>
      <c r="P82" s="37"/>
      <c r="Q82" s="37">
        <f>SUM(K82:P82)</f>
        <v>0</v>
      </c>
      <c r="R82" s="38">
        <f>Q82+J82</f>
        <v>0</v>
      </c>
      <c r="S82" s="24">
        <f>COUNT(D82:I82,K82:P82)</f>
        <v>0</v>
      </c>
      <c r="T82" s="24">
        <f>MAX(D82:I82,K82:P82)</f>
        <v>0</v>
      </c>
    </row>
    <row r="83" spans="6:17" ht="13.5" thickBot="1">
      <c r="F83" s="39" t="s">
        <v>48</v>
      </c>
      <c r="G83" s="1"/>
      <c r="H83" s="2"/>
      <c r="I83" s="38">
        <v>0</v>
      </c>
      <c r="J83" s="38">
        <f>SUM(J78:J82)+I83</f>
        <v>3488</v>
      </c>
      <c r="M83" s="39" t="s">
        <v>49</v>
      </c>
      <c r="N83" s="1"/>
      <c r="O83" s="2"/>
      <c r="P83" s="38">
        <v>0</v>
      </c>
      <c r="Q83" s="38">
        <f>SUM(Q78:Q82)+P83</f>
        <v>3333</v>
      </c>
    </row>
    <row r="84" ht="12.75" outlineLevel="1"/>
    <row r="85" spans="1:8" ht="12.75" outlineLevel="1">
      <c r="A85" t="s">
        <v>14</v>
      </c>
      <c r="C85" s="25" t="s">
        <v>23</v>
      </c>
      <c r="D85" s="25" t="s">
        <v>101</v>
      </c>
      <c r="E85" s="25"/>
      <c r="F85" s="25"/>
      <c r="G85" s="25"/>
      <c r="H85" s="25"/>
    </row>
    <row r="86" ht="13.5" outlineLevel="1" thickBot="1"/>
    <row r="87" spans="2:18" ht="13.5" outlineLevel="1" thickBot="1">
      <c r="B87" s="26" t="s">
        <v>25</v>
      </c>
      <c r="C87" s="27" t="s">
        <v>26</v>
      </c>
      <c r="D87" s="27" t="s">
        <v>27</v>
      </c>
      <c r="E87" s="27" t="s">
        <v>28</v>
      </c>
      <c r="F87" s="27" t="s">
        <v>29</v>
      </c>
      <c r="G87" s="27" t="s">
        <v>30</v>
      </c>
      <c r="H87" s="27" t="s">
        <v>31</v>
      </c>
      <c r="I87" s="27" t="s">
        <v>32</v>
      </c>
      <c r="J87" s="28" t="s">
        <v>33</v>
      </c>
      <c r="K87" s="27" t="s">
        <v>34</v>
      </c>
      <c r="L87" s="27" t="s">
        <v>35</v>
      </c>
      <c r="M87" s="27" t="s">
        <v>36</v>
      </c>
      <c r="N87" s="27" t="s">
        <v>37</v>
      </c>
      <c r="O87" s="27" t="s">
        <v>38</v>
      </c>
      <c r="P87" s="27" t="s">
        <v>39</v>
      </c>
      <c r="Q87" s="27" t="s">
        <v>40</v>
      </c>
      <c r="R87" s="29" t="s">
        <v>41</v>
      </c>
    </row>
    <row r="88" spans="2:20" ht="12.75" outlineLevel="1">
      <c r="B88" s="31" t="s">
        <v>102</v>
      </c>
      <c r="C88" s="32" t="s">
        <v>103</v>
      </c>
      <c r="D88" s="33">
        <v>221</v>
      </c>
      <c r="E88" s="33">
        <v>172</v>
      </c>
      <c r="F88" s="33">
        <v>174</v>
      </c>
      <c r="G88" s="33">
        <v>252</v>
      </c>
      <c r="H88" s="33">
        <v>168</v>
      </c>
      <c r="I88" s="33">
        <v>143</v>
      </c>
      <c r="J88" s="33">
        <f>SUM(D88:I88)</f>
        <v>1130</v>
      </c>
      <c r="K88" s="33">
        <v>154</v>
      </c>
      <c r="L88" s="33">
        <v>192</v>
      </c>
      <c r="M88" s="33">
        <v>198</v>
      </c>
      <c r="N88" s="33">
        <v>201</v>
      </c>
      <c r="O88" s="33">
        <v>198</v>
      </c>
      <c r="P88" s="33">
        <v>188</v>
      </c>
      <c r="Q88" s="33">
        <f>SUM(K88:P88)</f>
        <v>1131</v>
      </c>
      <c r="R88" s="34">
        <f>Q88+J88</f>
        <v>2261</v>
      </c>
      <c r="S88" s="24">
        <f>COUNT(D88:I88,K88:P88)</f>
        <v>12</v>
      </c>
      <c r="T88" s="24">
        <f>MAX(D88:I88,K88:P88)</f>
        <v>252</v>
      </c>
    </row>
    <row r="89" spans="2:20" ht="12.75" outlineLevel="1">
      <c r="B89" s="31" t="s">
        <v>104</v>
      </c>
      <c r="C89" s="32" t="s">
        <v>105</v>
      </c>
      <c r="D89" s="33">
        <v>195</v>
      </c>
      <c r="E89" s="33">
        <v>226</v>
      </c>
      <c r="F89" s="33">
        <v>193</v>
      </c>
      <c r="G89" s="33">
        <v>181</v>
      </c>
      <c r="H89" s="33">
        <v>178</v>
      </c>
      <c r="I89" s="33">
        <v>205</v>
      </c>
      <c r="J89" s="33">
        <f>SUM(D89:I89)</f>
        <v>1178</v>
      </c>
      <c r="K89" s="33">
        <v>180</v>
      </c>
      <c r="L89" s="33">
        <v>173</v>
      </c>
      <c r="M89" s="33">
        <v>178</v>
      </c>
      <c r="N89" s="33">
        <v>181</v>
      </c>
      <c r="O89" s="33">
        <v>230</v>
      </c>
      <c r="P89" s="33">
        <v>198</v>
      </c>
      <c r="Q89" s="33">
        <f>SUM(K89:P89)</f>
        <v>1140</v>
      </c>
      <c r="R89" s="34">
        <f>Q89+J89</f>
        <v>2318</v>
      </c>
      <c r="S89" s="24">
        <f>COUNT(D89:I89,K89:P89)</f>
        <v>12</v>
      </c>
      <c r="T89" s="24">
        <f>MAX(D89:I89,K89:P89)</f>
        <v>230</v>
      </c>
    </row>
    <row r="90" spans="2:20" ht="12.75" outlineLevel="1">
      <c r="B90" s="31" t="s">
        <v>106</v>
      </c>
      <c r="C90" s="32" t="s">
        <v>107</v>
      </c>
      <c r="D90" s="33">
        <v>256</v>
      </c>
      <c r="E90" s="33">
        <v>157</v>
      </c>
      <c r="F90" s="33">
        <v>156</v>
      </c>
      <c r="G90" s="33">
        <v>194</v>
      </c>
      <c r="H90" s="33">
        <v>145</v>
      </c>
      <c r="I90" s="33">
        <v>205</v>
      </c>
      <c r="J90" s="33">
        <f>SUM(D90:I90)</f>
        <v>1113</v>
      </c>
      <c r="K90" s="33">
        <v>165</v>
      </c>
      <c r="L90" s="33">
        <v>202</v>
      </c>
      <c r="M90" s="33">
        <v>216</v>
      </c>
      <c r="N90" s="33">
        <v>212</v>
      </c>
      <c r="O90" s="33">
        <v>245</v>
      </c>
      <c r="P90" s="33">
        <v>179</v>
      </c>
      <c r="Q90" s="33">
        <f>SUM(K90:P90)</f>
        <v>1219</v>
      </c>
      <c r="R90" s="34">
        <f>Q90+J90</f>
        <v>2332</v>
      </c>
      <c r="S90" s="24">
        <f>COUNT(D90:I90,K90:P90)</f>
        <v>12</v>
      </c>
      <c r="T90" s="24">
        <f>MAX(D90:I90,K90:P90)</f>
        <v>256</v>
      </c>
    </row>
    <row r="91" spans="2:20" ht="12.75" outlineLevel="1">
      <c r="B91" s="31"/>
      <c r="C91" s="32"/>
      <c r="D91" s="33"/>
      <c r="E91" s="33"/>
      <c r="F91" s="33"/>
      <c r="G91" s="33"/>
      <c r="H91" s="33"/>
      <c r="I91" s="33"/>
      <c r="J91" s="33">
        <f>SUM(D91:I91)</f>
        <v>0</v>
      </c>
      <c r="K91" s="33"/>
      <c r="L91" s="33"/>
      <c r="M91" s="33"/>
      <c r="N91" s="33"/>
      <c r="O91" s="33"/>
      <c r="P91" s="33"/>
      <c r="Q91" s="33">
        <f>SUM(K91:P91)</f>
        <v>0</v>
      </c>
      <c r="R91" s="34">
        <f>Q91+J91</f>
        <v>0</v>
      </c>
      <c r="S91" s="24">
        <f>COUNT(D91:I91,K91:P91)</f>
        <v>0</v>
      </c>
      <c r="T91" s="24">
        <f>MAX(D91:I91,K91:P91)</f>
        <v>0</v>
      </c>
    </row>
    <row r="92" spans="2:20" ht="13.5" outlineLevel="1" thickBot="1">
      <c r="B92" s="35"/>
      <c r="C92" s="36"/>
      <c r="D92" s="37"/>
      <c r="E92" s="37"/>
      <c r="F92" s="37"/>
      <c r="G92" s="37"/>
      <c r="H92" s="37"/>
      <c r="I92" s="37"/>
      <c r="J92" s="37">
        <f>SUM(D92:I92)</f>
        <v>0</v>
      </c>
      <c r="K92" s="37"/>
      <c r="L92" s="37"/>
      <c r="M92" s="37"/>
      <c r="N92" s="37"/>
      <c r="O92" s="37"/>
      <c r="P92" s="37"/>
      <c r="Q92" s="37">
        <f>SUM(K92:P92)</f>
        <v>0</v>
      </c>
      <c r="R92" s="38">
        <f>Q92+J92</f>
        <v>0</v>
      </c>
      <c r="S92" s="24">
        <f>COUNT(D92:I92,K92:P92)</f>
        <v>0</v>
      </c>
      <c r="T92" s="24">
        <f>MAX(D92:I92,K92:P92)</f>
        <v>0</v>
      </c>
    </row>
    <row r="93" spans="6:17" ht="13.5" thickBot="1">
      <c r="F93" s="39" t="s">
        <v>48</v>
      </c>
      <c r="G93" s="1"/>
      <c r="H93" s="2"/>
      <c r="I93" s="38">
        <v>0</v>
      </c>
      <c r="J93" s="38">
        <f>SUM(J88:J92)+I93</f>
        <v>3421</v>
      </c>
      <c r="M93" s="39" t="s">
        <v>49</v>
      </c>
      <c r="N93" s="1"/>
      <c r="O93" s="2"/>
      <c r="P93" s="38">
        <v>0</v>
      </c>
      <c r="Q93" s="38">
        <f>SUM(Q88:Q92)+P93</f>
        <v>3490</v>
      </c>
    </row>
    <row r="94" ht="12.75" outlineLevel="1"/>
    <row r="95" spans="1:9" ht="12.75" outlineLevel="1">
      <c r="A95" t="s">
        <v>15</v>
      </c>
      <c r="C95" s="25" t="s">
        <v>23</v>
      </c>
      <c r="D95" s="25" t="s">
        <v>108</v>
      </c>
      <c r="E95" s="25"/>
      <c r="F95" s="25"/>
      <c r="G95" s="25"/>
      <c r="H95" s="25"/>
      <c r="I95" s="25"/>
    </row>
    <row r="96" ht="13.5" outlineLevel="1" thickBot="1"/>
    <row r="97" spans="2:18" ht="13.5" outlineLevel="1" thickBot="1">
      <c r="B97" s="26" t="s">
        <v>25</v>
      </c>
      <c r="C97" s="27" t="s">
        <v>26</v>
      </c>
      <c r="D97" s="27" t="s">
        <v>27</v>
      </c>
      <c r="E97" s="27" t="s">
        <v>28</v>
      </c>
      <c r="F97" s="27" t="s">
        <v>29</v>
      </c>
      <c r="G97" s="27" t="s">
        <v>30</v>
      </c>
      <c r="H97" s="27" t="s">
        <v>31</v>
      </c>
      <c r="I97" s="27" t="s">
        <v>32</v>
      </c>
      <c r="J97" s="28" t="s">
        <v>33</v>
      </c>
      <c r="K97" s="27" t="s">
        <v>34</v>
      </c>
      <c r="L97" s="27" t="s">
        <v>35</v>
      </c>
      <c r="M97" s="27" t="s">
        <v>36</v>
      </c>
      <c r="N97" s="27" t="s">
        <v>37</v>
      </c>
      <c r="O97" s="27" t="s">
        <v>38</v>
      </c>
      <c r="P97" s="27" t="s">
        <v>39</v>
      </c>
      <c r="Q97" s="27" t="s">
        <v>40</v>
      </c>
      <c r="R97" s="29" t="s">
        <v>41</v>
      </c>
    </row>
    <row r="98" spans="2:20" ht="12.75" outlineLevel="1">
      <c r="B98" s="31" t="s">
        <v>109</v>
      </c>
      <c r="C98" s="32" t="s">
        <v>110</v>
      </c>
      <c r="D98" s="33">
        <v>214</v>
      </c>
      <c r="E98" s="33">
        <v>187</v>
      </c>
      <c r="F98" s="33">
        <v>194</v>
      </c>
      <c r="G98" s="33">
        <v>147</v>
      </c>
      <c r="H98" s="33">
        <v>181</v>
      </c>
      <c r="I98" s="33">
        <v>184</v>
      </c>
      <c r="J98" s="33">
        <f>SUM(D98:I98)</f>
        <v>1107</v>
      </c>
      <c r="K98" s="33">
        <v>195</v>
      </c>
      <c r="L98" s="33">
        <v>187</v>
      </c>
      <c r="M98" s="33">
        <v>177</v>
      </c>
      <c r="N98" s="33">
        <v>149</v>
      </c>
      <c r="O98" s="33">
        <v>160</v>
      </c>
      <c r="P98" s="33">
        <v>168</v>
      </c>
      <c r="Q98" s="33">
        <f>SUM(K98:P98)</f>
        <v>1036</v>
      </c>
      <c r="R98" s="34">
        <f>Q98+J98</f>
        <v>2143</v>
      </c>
      <c r="S98" s="24">
        <f>COUNT(D98:I98,K98:P98)</f>
        <v>12</v>
      </c>
      <c r="T98" s="24">
        <f>MAX(D98:I98,K98:P98)</f>
        <v>214</v>
      </c>
    </row>
    <row r="99" spans="2:20" ht="12.75" outlineLevel="1">
      <c r="B99" s="31" t="s">
        <v>111</v>
      </c>
      <c r="C99" s="32" t="s">
        <v>112</v>
      </c>
      <c r="D99" s="33">
        <v>178</v>
      </c>
      <c r="E99" s="33">
        <v>180</v>
      </c>
      <c r="F99" s="33">
        <v>161</v>
      </c>
      <c r="G99" s="33">
        <v>134</v>
      </c>
      <c r="H99" s="33"/>
      <c r="I99" s="33"/>
      <c r="J99" s="33">
        <f>SUM(D99:I99)</f>
        <v>653</v>
      </c>
      <c r="K99" s="33"/>
      <c r="L99" s="33"/>
      <c r="M99" s="33"/>
      <c r="N99" s="33"/>
      <c r="O99" s="33"/>
      <c r="P99" s="33"/>
      <c r="Q99" s="33">
        <f>SUM(K99:P99)</f>
        <v>0</v>
      </c>
      <c r="R99" s="34">
        <f>Q99+J99</f>
        <v>653</v>
      </c>
      <c r="S99" s="24">
        <f>COUNT(D99:I99,K99:P99)</f>
        <v>4</v>
      </c>
      <c r="T99" s="24">
        <f>MAX(D99:I99,K99:P99)</f>
        <v>180</v>
      </c>
    </row>
    <row r="100" spans="2:20" ht="12.75" outlineLevel="1">
      <c r="B100" s="31" t="s">
        <v>113</v>
      </c>
      <c r="C100" s="32" t="s">
        <v>114</v>
      </c>
      <c r="D100" s="33">
        <v>235</v>
      </c>
      <c r="E100" s="33">
        <v>164</v>
      </c>
      <c r="F100" s="33">
        <v>190</v>
      </c>
      <c r="G100" s="33">
        <v>187</v>
      </c>
      <c r="H100" s="33">
        <v>259</v>
      </c>
      <c r="I100" s="33">
        <v>182</v>
      </c>
      <c r="J100" s="33">
        <f>SUM(D100:I100)</f>
        <v>1217</v>
      </c>
      <c r="K100" s="33">
        <v>253</v>
      </c>
      <c r="L100" s="33">
        <v>225</v>
      </c>
      <c r="M100" s="33">
        <v>269</v>
      </c>
      <c r="N100" s="33">
        <v>200</v>
      </c>
      <c r="O100" s="33">
        <v>211</v>
      </c>
      <c r="P100" s="33">
        <v>212</v>
      </c>
      <c r="Q100" s="33">
        <f>SUM(K100:P100)</f>
        <v>1370</v>
      </c>
      <c r="R100" s="34">
        <f>Q100+J100</f>
        <v>2587</v>
      </c>
      <c r="S100" s="24">
        <f>COUNT(D100:I100,K100:P100)</f>
        <v>12</v>
      </c>
      <c r="T100" s="24">
        <f>MAX(D100:I100,K100:P100)</f>
        <v>269</v>
      </c>
    </row>
    <row r="101" spans="2:20" ht="12.75" outlineLevel="1">
      <c r="B101" s="31" t="s">
        <v>115</v>
      </c>
      <c r="C101" s="32" t="s">
        <v>116</v>
      </c>
      <c r="D101" s="33"/>
      <c r="E101" s="33"/>
      <c r="F101" s="33"/>
      <c r="G101" s="33"/>
      <c r="H101" s="33">
        <v>171</v>
      </c>
      <c r="I101" s="33">
        <v>194</v>
      </c>
      <c r="J101" s="33">
        <f>SUM(D101:I101)</f>
        <v>365</v>
      </c>
      <c r="K101" s="33">
        <v>199</v>
      </c>
      <c r="L101" s="33">
        <v>151</v>
      </c>
      <c r="M101" s="33">
        <v>177</v>
      </c>
      <c r="N101" s="33">
        <v>153</v>
      </c>
      <c r="O101" s="33">
        <v>152</v>
      </c>
      <c r="P101" s="33">
        <v>172</v>
      </c>
      <c r="Q101" s="33">
        <f>SUM(K101:P101)</f>
        <v>1004</v>
      </c>
      <c r="R101" s="34">
        <f>Q101+J101</f>
        <v>1369</v>
      </c>
      <c r="S101" s="24">
        <f>COUNT(D101:I101,K101:P101)</f>
        <v>8</v>
      </c>
      <c r="T101" s="24">
        <f>MAX(D101:I101,K101:P101)</f>
        <v>199</v>
      </c>
    </row>
    <row r="102" spans="2:20" ht="13.5" outlineLevel="1" thickBot="1">
      <c r="B102" s="35"/>
      <c r="C102" s="36"/>
      <c r="D102" s="37"/>
      <c r="E102" s="37"/>
      <c r="F102" s="37"/>
      <c r="G102" s="37"/>
      <c r="H102" s="37"/>
      <c r="I102" s="37"/>
      <c r="J102" s="37">
        <f>SUM(D102:I102)</f>
        <v>0</v>
      </c>
      <c r="K102" s="37"/>
      <c r="L102" s="37"/>
      <c r="M102" s="37"/>
      <c r="N102" s="37"/>
      <c r="O102" s="37"/>
      <c r="P102" s="37"/>
      <c r="Q102" s="37">
        <f>SUM(K102:P102)</f>
        <v>0</v>
      </c>
      <c r="R102" s="38">
        <f>Q102+J102</f>
        <v>0</v>
      </c>
      <c r="S102" s="24">
        <f>COUNT(D102:I102,K102:P102)</f>
        <v>0</v>
      </c>
      <c r="T102" s="24">
        <f>MAX(D102:I102,K102:P102)</f>
        <v>0</v>
      </c>
    </row>
    <row r="103" spans="6:17" ht="13.5" thickBot="1">
      <c r="F103" s="39" t="s">
        <v>48</v>
      </c>
      <c r="G103" s="1"/>
      <c r="H103" s="2"/>
      <c r="I103" s="38">
        <v>0</v>
      </c>
      <c r="J103" s="38">
        <f>SUM(J98:J102)+I103</f>
        <v>3342</v>
      </c>
      <c r="M103" s="39" t="s">
        <v>49</v>
      </c>
      <c r="N103" s="1"/>
      <c r="O103" s="2"/>
      <c r="P103" s="38">
        <v>0</v>
      </c>
      <c r="Q103" s="38">
        <f>SUM(Q98:Q102)+P103</f>
        <v>3410</v>
      </c>
    </row>
    <row r="104" ht="12.75" outlineLevel="1"/>
    <row r="105" spans="1:7" ht="12.75" outlineLevel="1">
      <c r="A105" t="s">
        <v>16</v>
      </c>
      <c r="C105" s="25" t="s">
        <v>23</v>
      </c>
      <c r="D105" s="25" t="s">
        <v>117</v>
      </c>
      <c r="E105" s="25"/>
      <c r="F105" s="25"/>
      <c r="G105" s="25"/>
    </row>
    <row r="106" ht="13.5" outlineLevel="1" thickBot="1"/>
    <row r="107" spans="2:18" ht="13.5" outlineLevel="1" thickBot="1">
      <c r="B107" s="26" t="s">
        <v>25</v>
      </c>
      <c r="C107" s="27" t="s">
        <v>26</v>
      </c>
      <c r="D107" s="27" t="s">
        <v>27</v>
      </c>
      <c r="E107" s="27" t="s">
        <v>28</v>
      </c>
      <c r="F107" s="27" t="s">
        <v>29</v>
      </c>
      <c r="G107" s="27" t="s">
        <v>30</v>
      </c>
      <c r="H107" s="27" t="s">
        <v>31</v>
      </c>
      <c r="I107" s="27" t="s">
        <v>32</v>
      </c>
      <c r="J107" s="28" t="s">
        <v>33</v>
      </c>
      <c r="K107" s="27" t="s">
        <v>34</v>
      </c>
      <c r="L107" s="27" t="s">
        <v>35</v>
      </c>
      <c r="M107" s="27" t="s">
        <v>36</v>
      </c>
      <c r="N107" s="27" t="s">
        <v>37</v>
      </c>
      <c r="O107" s="27" t="s">
        <v>38</v>
      </c>
      <c r="P107" s="27" t="s">
        <v>39</v>
      </c>
      <c r="Q107" s="27" t="s">
        <v>40</v>
      </c>
      <c r="R107" s="29" t="s">
        <v>41</v>
      </c>
    </row>
    <row r="108" spans="2:20" ht="12.75" outlineLevel="1">
      <c r="B108" s="31" t="s">
        <v>118</v>
      </c>
      <c r="C108" s="32" t="s">
        <v>119</v>
      </c>
      <c r="D108" s="33">
        <v>151</v>
      </c>
      <c r="E108" s="33">
        <v>197</v>
      </c>
      <c r="F108" s="33">
        <v>160</v>
      </c>
      <c r="G108" s="33">
        <v>210</v>
      </c>
      <c r="H108" s="33">
        <v>191</v>
      </c>
      <c r="I108" s="33">
        <v>187</v>
      </c>
      <c r="J108" s="33">
        <f>SUM(D108:I108)</f>
        <v>1096</v>
      </c>
      <c r="K108" s="33">
        <v>165</v>
      </c>
      <c r="L108" s="33">
        <v>185</v>
      </c>
      <c r="M108" s="33">
        <v>223</v>
      </c>
      <c r="N108" s="33">
        <v>163</v>
      </c>
      <c r="O108" s="33">
        <v>160</v>
      </c>
      <c r="P108" s="33">
        <v>209</v>
      </c>
      <c r="Q108" s="33">
        <f>SUM(K108:P108)</f>
        <v>1105</v>
      </c>
      <c r="R108" s="34">
        <f>Q108+J108</f>
        <v>2201</v>
      </c>
      <c r="S108" s="24">
        <f>COUNT(D108:I108,K108:P108)</f>
        <v>12</v>
      </c>
      <c r="T108" s="24">
        <f>MAX(D108:I108,K108:P108)</f>
        <v>223</v>
      </c>
    </row>
    <row r="109" spans="2:20" ht="12.75" outlineLevel="1">
      <c r="B109" s="31" t="s">
        <v>120</v>
      </c>
      <c r="C109" s="32" t="s">
        <v>121</v>
      </c>
      <c r="D109" s="33">
        <v>153</v>
      </c>
      <c r="E109" s="33">
        <v>132</v>
      </c>
      <c r="F109" s="33">
        <v>163</v>
      </c>
      <c r="G109" s="33"/>
      <c r="H109" s="33"/>
      <c r="I109" s="33"/>
      <c r="J109" s="33">
        <f>SUM(D109:I109)</f>
        <v>448</v>
      </c>
      <c r="K109" s="33"/>
      <c r="L109" s="33"/>
      <c r="M109" s="33"/>
      <c r="N109" s="33"/>
      <c r="O109" s="33"/>
      <c r="P109" s="33">
        <v>148</v>
      </c>
      <c r="Q109" s="33">
        <f>SUM(K109:P109)</f>
        <v>148</v>
      </c>
      <c r="R109" s="34">
        <f>Q109+J109</f>
        <v>596</v>
      </c>
      <c r="S109" s="24">
        <f>COUNT(D109:I109,K109:P109)</f>
        <v>4</v>
      </c>
      <c r="T109" s="24">
        <f>MAX(D109:I109,K109:P109)</f>
        <v>163</v>
      </c>
    </row>
    <row r="110" spans="2:20" ht="12.75" outlineLevel="1">
      <c r="B110" s="31" t="s">
        <v>122</v>
      </c>
      <c r="C110" s="32" t="s">
        <v>123</v>
      </c>
      <c r="D110" s="33"/>
      <c r="E110" s="33"/>
      <c r="F110" s="33"/>
      <c r="G110" s="33">
        <v>179</v>
      </c>
      <c r="H110" s="33">
        <v>207</v>
      </c>
      <c r="I110" s="33">
        <v>162</v>
      </c>
      <c r="J110" s="33">
        <f>SUM(D110:I110)</f>
        <v>548</v>
      </c>
      <c r="K110" s="33">
        <v>162</v>
      </c>
      <c r="L110" s="33">
        <v>180</v>
      </c>
      <c r="M110" s="33">
        <v>231</v>
      </c>
      <c r="N110" s="33">
        <v>193</v>
      </c>
      <c r="O110" s="33">
        <v>189</v>
      </c>
      <c r="P110" s="33">
        <v>146</v>
      </c>
      <c r="Q110" s="33">
        <f>SUM(K110:P110)</f>
        <v>1101</v>
      </c>
      <c r="R110" s="34">
        <f>Q110+J110</f>
        <v>1649</v>
      </c>
      <c r="S110" s="24">
        <f>COUNT(D110:I110,K110:P110)</f>
        <v>9</v>
      </c>
      <c r="T110" s="24">
        <f>MAX(D110:I110,K110:P110)</f>
        <v>231</v>
      </c>
    </row>
    <row r="111" spans="2:20" ht="12.75" outlineLevel="1">
      <c r="B111" s="31" t="s">
        <v>124</v>
      </c>
      <c r="C111" s="32" t="s">
        <v>125</v>
      </c>
      <c r="D111" s="33">
        <v>147</v>
      </c>
      <c r="E111" s="33">
        <v>212</v>
      </c>
      <c r="F111" s="33">
        <v>163</v>
      </c>
      <c r="G111" s="33">
        <v>183</v>
      </c>
      <c r="H111" s="33">
        <v>180</v>
      </c>
      <c r="I111" s="33">
        <v>199</v>
      </c>
      <c r="J111" s="33">
        <f>SUM(D111:I111)</f>
        <v>1084</v>
      </c>
      <c r="K111" s="33">
        <v>179</v>
      </c>
      <c r="L111" s="33">
        <v>181</v>
      </c>
      <c r="M111" s="33">
        <v>197</v>
      </c>
      <c r="N111" s="33">
        <v>148</v>
      </c>
      <c r="O111" s="33">
        <v>150</v>
      </c>
      <c r="P111" s="33"/>
      <c r="Q111" s="33">
        <f>SUM(K111:P111)</f>
        <v>855</v>
      </c>
      <c r="R111" s="34">
        <f>Q111+J111</f>
        <v>1939</v>
      </c>
      <c r="S111" s="24">
        <f>COUNT(D111:I111,K111:P111)</f>
        <v>11</v>
      </c>
      <c r="T111" s="24">
        <f>MAX(D111:I111,K111:P111)</f>
        <v>212</v>
      </c>
    </row>
    <row r="112" spans="2:20" ht="13.5" outlineLevel="1" thickBot="1">
      <c r="B112" s="35"/>
      <c r="C112" s="36"/>
      <c r="D112" s="37"/>
      <c r="E112" s="37"/>
      <c r="F112" s="37"/>
      <c r="G112" s="37"/>
      <c r="H112" s="37"/>
      <c r="I112" s="37"/>
      <c r="J112" s="37">
        <f>SUM(D112:I112)</f>
        <v>0</v>
      </c>
      <c r="K112" s="37"/>
      <c r="L112" s="37"/>
      <c r="M112" s="37"/>
      <c r="N112" s="37"/>
      <c r="O112" s="37"/>
      <c r="P112" s="37"/>
      <c r="Q112" s="37">
        <f>SUM(K112:P112)</f>
        <v>0</v>
      </c>
      <c r="R112" s="38">
        <f>Q112+J112</f>
        <v>0</v>
      </c>
      <c r="S112" s="24">
        <f>COUNT(D112:I112,K112:P112)</f>
        <v>0</v>
      </c>
      <c r="T112" s="24">
        <f>MAX(D112:I112,K112:P112)</f>
        <v>0</v>
      </c>
    </row>
    <row r="113" spans="6:17" ht="13.5" thickBot="1">
      <c r="F113" s="39" t="s">
        <v>48</v>
      </c>
      <c r="G113" s="1"/>
      <c r="H113" s="2"/>
      <c r="I113" s="38">
        <v>180</v>
      </c>
      <c r="J113" s="38">
        <f>SUM(J108:J112)+I113</f>
        <v>3356</v>
      </c>
      <c r="M113" s="39" t="s">
        <v>49</v>
      </c>
      <c r="N113" s="1"/>
      <c r="O113" s="2"/>
      <c r="P113" s="38">
        <v>180</v>
      </c>
      <c r="Q113" s="38">
        <f>SUM(Q108:Q112)+P113</f>
        <v>3389</v>
      </c>
    </row>
    <row r="114" ht="12.75" outlineLevel="1"/>
    <row r="115" spans="1:6" ht="12.75" outlineLevel="1">
      <c r="A115" t="s">
        <v>17</v>
      </c>
      <c r="C115" s="25" t="s">
        <v>23</v>
      </c>
      <c r="D115" s="25" t="s">
        <v>126</v>
      </c>
      <c r="E115" s="25"/>
      <c r="F115" s="25"/>
    </row>
    <row r="116" ht="13.5" outlineLevel="1" thickBot="1"/>
    <row r="117" spans="2:18" ht="13.5" outlineLevel="1" thickBot="1">
      <c r="B117" s="26" t="s">
        <v>25</v>
      </c>
      <c r="C117" s="27" t="s">
        <v>26</v>
      </c>
      <c r="D117" s="27" t="s">
        <v>27</v>
      </c>
      <c r="E117" s="27" t="s">
        <v>28</v>
      </c>
      <c r="F117" s="27" t="s">
        <v>29</v>
      </c>
      <c r="G117" s="27" t="s">
        <v>30</v>
      </c>
      <c r="H117" s="27" t="s">
        <v>31</v>
      </c>
      <c r="I117" s="27" t="s">
        <v>32</v>
      </c>
      <c r="J117" s="28" t="s">
        <v>33</v>
      </c>
      <c r="K117" s="27" t="s">
        <v>34</v>
      </c>
      <c r="L117" s="27" t="s">
        <v>35</v>
      </c>
      <c r="M117" s="27" t="s">
        <v>36</v>
      </c>
      <c r="N117" s="27" t="s">
        <v>37</v>
      </c>
      <c r="O117" s="27" t="s">
        <v>38</v>
      </c>
      <c r="P117" s="27" t="s">
        <v>39</v>
      </c>
      <c r="Q117" s="27" t="s">
        <v>40</v>
      </c>
      <c r="R117" s="29" t="s">
        <v>41</v>
      </c>
    </row>
    <row r="118" spans="2:20" ht="12.75" outlineLevel="1">
      <c r="B118" s="31" t="s">
        <v>127</v>
      </c>
      <c r="C118" s="32" t="s">
        <v>128</v>
      </c>
      <c r="D118" s="33">
        <v>163</v>
      </c>
      <c r="E118" s="33">
        <v>182</v>
      </c>
      <c r="F118" s="33">
        <v>190</v>
      </c>
      <c r="G118" s="33">
        <v>137</v>
      </c>
      <c r="H118" s="33">
        <v>229</v>
      </c>
      <c r="I118" s="33">
        <v>191</v>
      </c>
      <c r="J118" s="33">
        <f>SUM(D118:I118)</f>
        <v>1092</v>
      </c>
      <c r="K118" s="33">
        <v>202</v>
      </c>
      <c r="L118" s="33">
        <v>175</v>
      </c>
      <c r="M118" s="33">
        <v>182</v>
      </c>
      <c r="N118" s="33">
        <v>158</v>
      </c>
      <c r="O118" s="33">
        <v>172</v>
      </c>
      <c r="P118" s="33">
        <v>182</v>
      </c>
      <c r="Q118" s="33">
        <f>SUM(K118:P118)</f>
        <v>1071</v>
      </c>
      <c r="R118" s="34">
        <f>Q118+J118</f>
        <v>2163</v>
      </c>
      <c r="S118" s="24">
        <f>COUNT(D118:I118,K118:P118)</f>
        <v>12</v>
      </c>
      <c r="T118" s="24">
        <f>MAX(D118:I118,K118:P118)</f>
        <v>229</v>
      </c>
    </row>
    <row r="119" spans="2:20" ht="12.75" outlineLevel="1">
      <c r="B119" s="31" t="s">
        <v>129</v>
      </c>
      <c r="C119" s="32" t="s">
        <v>130</v>
      </c>
      <c r="D119" s="33">
        <v>172</v>
      </c>
      <c r="E119" s="33">
        <v>148</v>
      </c>
      <c r="F119" s="33">
        <v>160</v>
      </c>
      <c r="G119" s="33">
        <v>165</v>
      </c>
      <c r="H119" s="33">
        <v>172</v>
      </c>
      <c r="I119" s="33">
        <v>158</v>
      </c>
      <c r="J119" s="33">
        <f>SUM(D119:I119)</f>
        <v>975</v>
      </c>
      <c r="K119" s="33">
        <v>189</v>
      </c>
      <c r="L119" s="33">
        <v>193</v>
      </c>
      <c r="M119" s="33">
        <v>184</v>
      </c>
      <c r="N119" s="33">
        <v>183</v>
      </c>
      <c r="O119" s="33">
        <v>158</v>
      </c>
      <c r="P119" s="33">
        <v>154</v>
      </c>
      <c r="Q119" s="33">
        <f>SUM(K119:P119)</f>
        <v>1061</v>
      </c>
      <c r="R119" s="34">
        <f>Q119+J119</f>
        <v>2036</v>
      </c>
      <c r="S119" s="24">
        <f>COUNT(D119:I119,K119:P119)</f>
        <v>12</v>
      </c>
      <c r="T119" s="24">
        <f>MAX(D119:I119,K119:P119)</f>
        <v>193</v>
      </c>
    </row>
    <row r="120" spans="2:20" ht="12.75" outlineLevel="1">
      <c r="B120" s="31" t="s">
        <v>131</v>
      </c>
      <c r="C120" s="32" t="s">
        <v>132</v>
      </c>
      <c r="D120" s="33">
        <v>150</v>
      </c>
      <c r="E120" s="33">
        <v>244</v>
      </c>
      <c r="F120" s="33">
        <v>245</v>
      </c>
      <c r="G120" s="33">
        <v>190</v>
      </c>
      <c r="H120" s="33">
        <v>179</v>
      </c>
      <c r="I120" s="33">
        <v>221</v>
      </c>
      <c r="J120" s="33">
        <f>SUM(D120:I120)</f>
        <v>1229</v>
      </c>
      <c r="K120" s="33">
        <v>158</v>
      </c>
      <c r="L120" s="33">
        <v>167</v>
      </c>
      <c r="M120" s="33">
        <v>196</v>
      </c>
      <c r="N120" s="33">
        <v>200</v>
      </c>
      <c r="O120" s="33">
        <v>232</v>
      </c>
      <c r="P120" s="33">
        <v>214</v>
      </c>
      <c r="Q120" s="33">
        <f>SUM(K120:P120)</f>
        <v>1167</v>
      </c>
      <c r="R120" s="34">
        <f>Q120+J120</f>
        <v>2396</v>
      </c>
      <c r="S120" s="24">
        <f>COUNT(D120:I120,K120:P120)</f>
        <v>12</v>
      </c>
      <c r="T120" s="24">
        <f>MAX(D120:I120,K120:P120)</f>
        <v>245</v>
      </c>
    </row>
    <row r="121" spans="2:20" ht="12.75" outlineLevel="1">
      <c r="B121" s="31"/>
      <c r="C121" s="32"/>
      <c r="D121" s="33"/>
      <c r="E121" s="33"/>
      <c r="F121" s="33"/>
      <c r="G121" s="33"/>
      <c r="H121" s="33"/>
      <c r="I121" s="33"/>
      <c r="J121" s="33">
        <f>SUM(D121:I121)</f>
        <v>0</v>
      </c>
      <c r="K121" s="33"/>
      <c r="L121" s="33"/>
      <c r="M121" s="33"/>
      <c r="N121" s="33"/>
      <c r="O121" s="33"/>
      <c r="P121" s="33"/>
      <c r="Q121" s="33">
        <f>SUM(K121:P121)</f>
        <v>0</v>
      </c>
      <c r="R121" s="34">
        <f>Q121+J121</f>
        <v>0</v>
      </c>
      <c r="S121" s="24">
        <f>COUNT(D121:I121,K121:P121)</f>
        <v>0</v>
      </c>
      <c r="T121" s="24">
        <f>MAX(D121:I121,K121:P121)</f>
        <v>0</v>
      </c>
    </row>
    <row r="122" spans="2:20" ht="13.5" outlineLevel="1" thickBot="1">
      <c r="B122" s="35"/>
      <c r="C122" s="36"/>
      <c r="D122" s="37"/>
      <c r="E122" s="37"/>
      <c r="F122" s="37"/>
      <c r="G122" s="37"/>
      <c r="H122" s="37"/>
      <c r="I122" s="37"/>
      <c r="J122" s="37">
        <f>SUM(D122:I122)</f>
        <v>0</v>
      </c>
      <c r="K122" s="37"/>
      <c r="L122" s="37"/>
      <c r="M122" s="37"/>
      <c r="N122" s="37"/>
      <c r="O122" s="37"/>
      <c r="P122" s="37"/>
      <c r="Q122" s="37">
        <f>SUM(K122:P122)</f>
        <v>0</v>
      </c>
      <c r="R122" s="38">
        <f>Q122+J122</f>
        <v>0</v>
      </c>
      <c r="S122" s="24">
        <f>COUNT(D122:I122,K122:P122)</f>
        <v>0</v>
      </c>
      <c r="T122" s="24">
        <f>MAX(D122:I122,K122:P122)</f>
        <v>0</v>
      </c>
    </row>
    <row r="123" spans="6:17" ht="13.5" thickBot="1">
      <c r="F123" s="39" t="s">
        <v>48</v>
      </c>
      <c r="G123" s="1"/>
      <c r="H123" s="2"/>
      <c r="I123" s="38">
        <v>60</v>
      </c>
      <c r="J123" s="38">
        <f>SUM(J118:J122)+I123</f>
        <v>3356</v>
      </c>
      <c r="M123" s="39" t="s">
        <v>49</v>
      </c>
      <c r="N123" s="1"/>
      <c r="O123" s="2"/>
      <c r="P123" s="38">
        <v>60</v>
      </c>
      <c r="Q123" s="38">
        <f>SUM(Q118:Q122)+P123</f>
        <v>3359</v>
      </c>
    </row>
    <row r="124" ht="12.75" outlineLevel="1"/>
    <row r="125" spans="1:7" ht="12.75" outlineLevel="1">
      <c r="A125" t="s">
        <v>18</v>
      </c>
      <c r="C125" s="25" t="s">
        <v>23</v>
      </c>
      <c r="D125" s="25" t="s">
        <v>133</v>
      </c>
      <c r="E125" s="25"/>
      <c r="F125" s="25"/>
      <c r="G125" s="25"/>
    </row>
    <row r="126" ht="13.5" outlineLevel="1" thickBot="1"/>
    <row r="127" spans="2:18" ht="13.5" outlineLevel="1" thickBot="1">
      <c r="B127" s="26" t="s">
        <v>25</v>
      </c>
      <c r="C127" s="27" t="s">
        <v>26</v>
      </c>
      <c r="D127" s="27" t="s">
        <v>27</v>
      </c>
      <c r="E127" s="27" t="s">
        <v>28</v>
      </c>
      <c r="F127" s="27" t="s">
        <v>29</v>
      </c>
      <c r="G127" s="27" t="s">
        <v>30</v>
      </c>
      <c r="H127" s="27" t="s">
        <v>31</v>
      </c>
      <c r="I127" s="27" t="s">
        <v>32</v>
      </c>
      <c r="J127" s="28" t="s">
        <v>33</v>
      </c>
      <c r="K127" s="27" t="s">
        <v>34</v>
      </c>
      <c r="L127" s="27" t="s">
        <v>35</v>
      </c>
      <c r="M127" s="27" t="s">
        <v>36</v>
      </c>
      <c r="N127" s="27" t="s">
        <v>37</v>
      </c>
      <c r="O127" s="27" t="s">
        <v>38</v>
      </c>
      <c r="P127" s="27" t="s">
        <v>39</v>
      </c>
      <c r="Q127" s="27" t="s">
        <v>40</v>
      </c>
      <c r="R127" s="29" t="s">
        <v>41</v>
      </c>
    </row>
    <row r="128" spans="2:20" ht="12.75" outlineLevel="1">
      <c r="B128" s="31" t="s">
        <v>134</v>
      </c>
      <c r="C128" s="32" t="s">
        <v>135</v>
      </c>
      <c r="D128" s="33">
        <v>243</v>
      </c>
      <c r="E128" s="33">
        <v>202</v>
      </c>
      <c r="F128" s="33">
        <v>213</v>
      </c>
      <c r="G128" s="33">
        <v>188</v>
      </c>
      <c r="H128" s="33">
        <v>147</v>
      </c>
      <c r="I128" s="33">
        <v>203</v>
      </c>
      <c r="J128" s="33">
        <f>SUM(D128:I128)</f>
        <v>1196</v>
      </c>
      <c r="K128" s="33">
        <v>149</v>
      </c>
      <c r="L128" s="33">
        <v>161</v>
      </c>
      <c r="M128" s="33">
        <v>160</v>
      </c>
      <c r="N128" s="33"/>
      <c r="O128" s="33"/>
      <c r="P128" s="33"/>
      <c r="Q128" s="33">
        <f>SUM(K128:P128)</f>
        <v>470</v>
      </c>
      <c r="R128" s="34">
        <f>Q128+J128</f>
        <v>1666</v>
      </c>
      <c r="S128" s="24">
        <f>COUNT(D128:I128,K128:P128)</f>
        <v>9</v>
      </c>
      <c r="T128" s="24">
        <f>MAX(D128:I128,K128:P128)</f>
        <v>243</v>
      </c>
    </row>
    <row r="129" spans="2:20" ht="12.75" outlineLevel="1">
      <c r="B129" s="31" t="s">
        <v>136</v>
      </c>
      <c r="C129" s="32" t="s">
        <v>137</v>
      </c>
      <c r="D129" s="33"/>
      <c r="E129" s="33"/>
      <c r="F129" s="33">
        <v>179</v>
      </c>
      <c r="G129" s="33">
        <v>176</v>
      </c>
      <c r="H129" s="33"/>
      <c r="I129" s="33"/>
      <c r="J129" s="33">
        <f>SUM(D129:I129)</f>
        <v>355</v>
      </c>
      <c r="K129" s="33">
        <v>229</v>
      </c>
      <c r="L129" s="33">
        <v>168</v>
      </c>
      <c r="M129" s="33">
        <v>170</v>
      </c>
      <c r="N129" s="33">
        <v>191</v>
      </c>
      <c r="O129" s="33">
        <v>167</v>
      </c>
      <c r="P129" s="33">
        <v>205</v>
      </c>
      <c r="Q129" s="33">
        <f>SUM(K129:P129)</f>
        <v>1130</v>
      </c>
      <c r="R129" s="34">
        <f>Q129+J129</f>
        <v>1485</v>
      </c>
      <c r="S129" s="24">
        <f>COUNT(D129:I129,K129:P129)</f>
        <v>8</v>
      </c>
      <c r="T129" s="24">
        <f>MAX(D129:I129,K129:P129)</f>
        <v>229</v>
      </c>
    </row>
    <row r="130" spans="2:20" ht="12.75" outlineLevel="1">
      <c r="B130" s="31" t="s">
        <v>138</v>
      </c>
      <c r="C130" s="32" t="s">
        <v>139</v>
      </c>
      <c r="D130" s="33">
        <v>183</v>
      </c>
      <c r="E130" s="33">
        <v>178</v>
      </c>
      <c r="F130" s="33"/>
      <c r="G130" s="33"/>
      <c r="H130" s="33">
        <v>180</v>
      </c>
      <c r="I130" s="33">
        <v>225</v>
      </c>
      <c r="J130" s="33">
        <f>SUM(D130:I130)</f>
        <v>766</v>
      </c>
      <c r="K130" s="33">
        <v>142</v>
      </c>
      <c r="L130" s="33"/>
      <c r="M130" s="33"/>
      <c r="N130" s="33">
        <v>211</v>
      </c>
      <c r="O130" s="33">
        <v>172</v>
      </c>
      <c r="P130" s="33">
        <v>210</v>
      </c>
      <c r="Q130" s="33">
        <f>SUM(K130:P130)</f>
        <v>735</v>
      </c>
      <c r="R130" s="34">
        <f>Q130+J130</f>
        <v>1501</v>
      </c>
      <c r="S130" s="24">
        <f>COUNT(D130:I130,K130:P130)</f>
        <v>8</v>
      </c>
      <c r="T130" s="24">
        <f>MAX(D130:I130,K130:P130)</f>
        <v>225</v>
      </c>
    </row>
    <row r="131" spans="2:20" ht="12.75" outlineLevel="1">
      <c r="B131" s="31" t="s">
        <v>140</v>
      </c>
      <c r="C131" s="32" t="s">
        <v>141</v>
      </c>
      <c r="D131" s="33">
        <v>181</v>
      </c>
      <c r="E131" s="33">
        <v>190</v>
      </c>
      <c r="F131" s="33">
        <v>237</v>
      </c>
      <c r="G131" s="33">
        <v>188</v>
      </c>
      <c r="H131" s="33">
        <v>164</v>
      </c>
      <c r="I131" s="33">
        <v>162</v>
      </c>
      <c r="J131" s="33">
        <f>SUM(D131:I131)</f>
        <v>1122</v>
      </c>
      <c r="K131" s="33"/>
      <c r="L131" s="33">
        <v>211</v>
      </c>
      <c r="M131" s="33">
        <v>188</v>
      </c>
      <c r="N131" s="33">
        <v>153</v>
      </c>
      <c r="O131" s="33">
        <v>261</v>
      </c>
      <c r="P131" s="33">
        <v>196</v>
      </c>
      <c r="Q131" s="33">
        <f>SUM(K131:P131)</f>
        <v>1009</v>
      </c>
      <c r="R131" s="34">
        <f>Q131+J131</f>
        <v>2131</v>
      </c>
      <c r="S131" s="24">
        <f>COUNT(D131:I131,K131:P131)</f>
        <v>11</v>
      </c>
      <c r="T131" s="24">
        <f>MAX(D131:I131,K131:P131)</f>
        <v>261</v>
      </c>
    </row>
    <row r="132" spans="2:20" ht="13.5" outlineLevel="1" thickBot="1">
      <c r="B132" s="35"/>
      <c r="C132" s="36"/>
      <c r="D132" s="37"/>
      <c r="E132" s="37"/>
      <c r="F132" s="37"/>
      <c r="G132" s="37"/>
      <c r="H132" s="37"/>
      <c r="I132" s="37"/>
      <c r="J132" s="37">
        <f>SUM(D132:I132)</f>
        <v>0</v>
      </c>
      <c r="K132" s="37"/>
      <c r="L132" s="37"/>
      <c r="M132" s="37"/>
      <c r="N132" s="37"/>
      <c r="O132" s="37"/>
      <c r="P132" s="37"/>
      <c r="Q132" s="37">
        <f>SUM(K132:P132)</f>
        <v>0</v>
      </c>
      <c r="R132" s="38">
        <f>Q132+J132</f>
        <v>0</v>
      </c>
      <c r="S132" s="24">
        <f>COUNT(D132:I132,K132:P132)</f>
        <v>0</v>
      </c>
      <c r="T132" s="24">
        <f>MAX(D132:I132,K132:P132)</f>
        <v>0</v>
      </c>
    </row>
    <row r="133" spans="6:17" ht="13.5" thickBot="1">
      <c r="F133" s="39" t="s">
        <v>48</v>
      </c>
      <c r="G133" s="1"/>
      <c r="H133" s="2"/>
      <c r="I133" s="38">
        <v>0</v>
      </c>
      <c r="J133" s="38">
        <f>SUM(J128:J132)+I133</f>
        <v>3439</v>
      </c>
      <c r="M133" s="39" t="s">
        <v>49</v>
      </c>
      <c r="N133" s="1"/>
      <c r="O133" s="2"/>
      <c r="P133" s="38">
        <v>0</v>
      </c>
      <c r="Q133" s="38">
        <f>SUM(Q128:Q132)+P133</f>
        <v>3344</v>
      </c>
    </row>
    <row r="134" ht="12.75" outlineLevel="1"/>
    <row r="135" spans="1:7" ht="12.75" outlineLevel="1">
      <c r="A135" t="s">
        <v>19</v>
      </c>
      <c r="C135" s="25" t="s">
        <v>23</v>
      </c>
      <c r="D135" s="25" t="s">
        <v>142</v>
      </c>
      <c r="E135" s="25"/>
      <c r="F135" s="25"/>
      <c r="G135" s="25"/>
    </row>
    <row r="136" ht="13.5" outlineLevel="1" thickBot="1"/>
    <row r="137" spans="2:18" ht="13.5" outlineLevel="1" thickBot="1">
      <c r="B137" s="26" t="s">
        <v>25</v>
      </c>
      <c r="C137" s="27" t="s">
        <v>26</v>
      </c>
      <c r="D137" s="27" t="s">
        <v>27</v>
      </c>
      <c r="E137" s="27" t="s">
        <v>28</v>
      </c>
      <c r="F137" s="27" t="s">
        <v>29</v>
      </c>
      <c r="G137" s="27" t="s">
        <v>30</v>
      </c>
      <c r="H137" s="27" t="s">
        <v>31</v>
      </c>
      <c r="I137" s="27" t="s">
        <v>32</v>
      </c>
      <c r="J137" s="28" t="s">
        <v>33</v>
      </c>
      <c r="K137" s="27" t="s">
        <v>34</v>
      </c>
      <c r="L137" s="27" t="s">
        <v>35</v>
      </c>
      <c r="M137" s="27" t="s">
        <v>36</v>
      </c>
      <c r="N137" s="27" t="s">
        <v>37</v>
      </c>
      <c r="O137" s="27" t="s">
        <v>38</v>
      </c>
      <c r="P137" s="27" t="s">
        <v>39</v>
      </c>
      <c r="Q137" s="27" t="s">
        <v>40</v>
      </c>
      <c r="R137" s="29" t="s">
        <v>41</v>
      </c>
    </row>
    <row r="138" spans="2:20" ht="12.75" outlineLevel="1">
      <c r="B138" s="31" t="s">
        <v>143</v>
      </c>
      <c r="C138" s="32" t="s">
        <v>144</v>
      </c>
      <c r="D138" s="33">
        <v>168</v>
      </c>
      <c r="E138" s="33">
        <v>160</v>
      </c>
      <c r="F138" s="33">
        <v>145</v>
      </c>
      <c r="G138" s="33">
        <v>233</v>
      </c>
      <c r="H138" s="33">
        <v>171</v>
      </c>
      <c r="I138" s="33">
        <v>158</v>
      </c>
      <c r="J138" s="33">
        <f>SUM(D138:I138)</f>
        <v>1035</v>
      </c>
      <c r="K138" s="33">
        <v>168</v>
      </c>
      <c r="L138" s="33">
        <v>190</v>
      </c>
      <c r="M138" s="33">
        <v>159</v>
      </c>
      <c r="N138" s="33">
        <v>190</v>
      </c>
      <c r="O138" s="33">
        <v>227</v>
      </c>
      <c r="P138" s="33">
        <v>146</v>
      </c>
      <c r="Q138" s="33">
        <f>SUM(K138:P138)</f>
        <v>1080</v>
      </c>
      <c r="R138" s="34">
        <f>Q138+J138</f>
        <v>2115</v>
      </c>
      <c r="S138" s="24">
        <f>COUNT(D138:I138,K138:P138)</f>
        <v>12</v>
      </c>
      <c r="T138" s="24">
        <f>MAX(D138:I138,K138:P138)</f>
        <v>233</v>
      </c>
    </row>
    <row r="139" spans="2:20" ht="12.75" outlineLevel="1">
      <c r="B139" s="31" t="s">
        <v>145</v>
      </c>
      <c r="C139" s="32" t="s">
        <v>146</v>
      </c>
      <c r="D139" s="33">
        <v>161</v>
      </c>
      <c r="E139" s="33">
        <v>187</v>
      </c>
      <c r="F139" s="33">
        <v>182</v>
      </c>
      <c r="G139" s="33">
        <v>165</v>
      </c>
      <c r="H139" s="33">
        <v>180</v>
      </c>
      <c r="I139" s="33">
        <v>212</v>
      </c>
      <c r="J139" s="33">
        <f>SUM(D139:I139)</f>
        <v>1087</v>
      </c>
      <c r="K139" s="33">
        <v>191</v>
      </c>
      <c r="L139" s="33">
        <v>201</v>
      </c>
      <c r="M139" s="33">
        <v>181</v>
      </c>
      <c r="N139" s="33">
        <v>180</v>
      </c>
      <c r="O139" s="33">
        <v>213</v>
      </c>
      <c r="P139" s="33">
        <v>184</v>
      </c>
      <c r="Q139" s="33">
        <f>SUM(K139:P139)</f>
        <v>1150</v>
      </c>
      <c r="R139" s="34">
        <f>Q139+J139</f>
        <v>2237</v>
      </c>
      <c r="S139" s="24">
        <f>COUNT(D139:I139,K139:P139)</f>
        <v>12</v>
      </c>
      <c r="T139" s="24">
        <f>MAX(D139:I139,K139:P139)</f>
        <v>213</v>
      </c>
    </row>
    <row r="140" spans="2:20" ht="12.75" outlineLevel="1">
      <c r="B140" s="31" t="s">
        <v>147</v>
      </c>
      <c r="C140" s="32" t="s">
        <v>148</v>
      </c>
      <c r="D140" s="33">
        <v>213</v>
      </c>
      <c r="E140" s="33">
        <v>208</v>
      </c>
      <c r="F140" s="33">
        <v>140</v>
      </c>
      <c r="G140" s="33">
        <v>202</v>
      </c>
      <c r="H140" s="33">
        <v>153</v>
      </c>
      <c r="I140" s="33">
        <v>143</v>
      </c>
      <c r="J140" s="33">
        <f>SUM(D140:I140)</f>
        <v>1059</v>
      </c>
      <c r="K140" s="33">
        <v>161</v>
      </c>
      <c r="L140" s="33">
        <v>177</v>
      </c>
      <c r="M140" s="33">
        <v>182</v>
      </c>
      <c r="N140" s="33">
        <v>165</v>
      </c>
      <c r="O140" s="33">
        <v>191</v>
      </c>
      <c r="P140" s="33">
        <v>179</v>
      </c>
      <c r="Q140" s="33">
        <f>SUM(K140:P140)</f>
        <v>1055</v>
      </c>
      <c r="R140" s="34">
        <f>Q140+J140</f>
        <v>2114</v>
      </c>
      <c r="S140" s="24">
        <f>COUNT(D140:I140,K140:P140)</f>
        <v>12</v>
      </c>
      <c r="T140" s="24">
        <f>MAX(D140:I140,K140:P140)</f>
        <v>213</v>
      </c>
    </row>
    <row r="141" spans="2:20" ht="12.75" outlineLevel="1">
      <c r="B141" s="31"/>
      <c r="C141" s="32"/>
      <c r="D141" s="33"/>
      <c r="E141" s="33"/>
      <c r="F141" s="33"/>
      <c r="G141" s="33"/>
      <c r="H141" s="33"/>
      <c r="I141" s="33"/>
      <c r="J141" s="33">
        <f>SUM(D141:I141)</f>
        <v>0</v>
      </c>
      <c r="K141" s="33"/>
      <c r="L141" s="33"/>
      <c r="M141" s="33"/>
      <c r="N141" s="33"/>
      <c r="O141" s="33"/>
      <c r="P141" s="33"/>
      <c r="Q141" s="33">
        <f>SUM(K141:P141)</f>
        <v>0</v>
      </c>
      <c r="R141" s="34">
        <f>Q141+J141</f>
        <v>0</v>
      </c>
      <c r="S141" s="24">
        <f>COUNT(D141:I141,K141:P141)</f>
        <v>0</v>
      </c>
      <c r="T141" s="24">
        <f>MAX(D141:I141,K141:P141)</f>
        <v>0</v>
      </c>
    </row>
    <row r="142" spans="2:20" ht="13.5" outlineLevel="1" thickBot="1">
      <c r="B142" s="35"/>
      <c r="C142" s="36"/>
      <c r="D142" s="37"/>
      <c r="E142" s="37"/>
      <c r="F142" s="37"/>
      <c r="G142" s="37"/>
      <c r="H142" s="37"/>
      <c r="I142" s="37"/>
      <c r="J142" s="37">
        <f>SUM(D142:I142)</f>
        <v>0</v>
      </c>
      <c r="K142" s="37"/>
      <c r="L142" s="37"/>
      <c r="M142" s="37"/>
      <c r="N142" s="37"/>
      <c r="O142" s="37"/>
      <c r="P142" s="37"/>
      <c r="Q142" s="37">
        <f>SUM(K142:P142)</f>
        <v>0</v>
      </c>
      <c r="R142" s="38">
        <f>Q142+J142</f>
        <v>0</v>
      </c>
      <c r="S142" s="24">
        <f>COUNT(D142:I142,K142:P142)</f>
        <v>0</v>
      </c>
      <c r="T142" s="24">
        <f>MAX(D142:I142,K142:P142)</f>
        <v>0</v>
      </c>
    </row>
    <row r="143" spans="6:17" ht="13.5" thickBot="1">
      <c r="F143" s="39" t="s">
        <v>48</v>
      </c>
      <c r="G143" s="1"/>
      <c r="H143" s="2"/>
      <c r="I143" s="38">
        <v>0</v>
      </c>
      <c r="J143" s="38">
        <f>SUM(J138:J142)+I143</f>
        <v>3181</v>
      </c>
      <c r="M143" s="39" t="s">
        <v>49</v>
      </c>
      <c r="N143" s="1"/>
      <c r="O143" s="2"/>
      <c r="P143" s="38">
        <v>0</v>
      </c>
      <c r="Q143" s="38">
        <f>SUM(Q138:Q142)+P143</f>
        <v>3285</v>
      </c>
    </row>
    <row r="144" ht="12.75" outlineLevel="1"/>
    <row r="145" spans="1:8" ht="12.75" outlineLevel="1">
      <c r="A145" t="s">
        <v>20</v>
      </c>
      <c r="C145" s="25" t="s">
        <v>23</v>
      </c>
      <c r="D145" s="25" t="s">
        <v>149</v>
      </c>
      <c r="E145" s="25"/>
      <c r="F145" s="25"/>
      <c r="G145" s="25"/>
      <c r="H145" s="25"/>
    </row>
    <row r="146" ht="13.5" outlineLevel="1" thickBot="1"/>
    <row r="147" spans="2:18" ht="13.5" outlineLevel="1" thickBot="1">
      <c r="B147" s="26" t="s">
        <v>25</v>
      </c>
      <c r="C147" s="27" t="s">
        <v>26</v>
      </c>
      <c r="D147" s="27" t="s">
        <v>27</v>
      </c>
      <c r="E147" s="27" t="s">
        <v>28</v>
      </c>
      <c r="F147" s="27" t="s">
        <v>29</v>
      </c>
      <c r="G147" s="27" t="s">
        <v>30</v>
      </c>
      <c r="H147" s="27" t="s">
        <v>31</v>
      </c>
      <c r="I147" s="27" t="s">
        <v>32</v>
      </c>
      <c r="J147" s="28" t="s">
        <v>33</v>
      </c>
      <c r="K147" s="27" t="s">
        <v>34</v>
      </c>
      <c r="L147" s="27" t="s">
        <v>35</v>
      </c>
      <c r="M147" s="27" t="s">
        <v>36</v>
      </c>
      <c r="N147" s="27" t="s">
        <v>37</v>
      </c>
      <c r="O147" s="27" t="s">
        <v>38</v>
      </c>
      <c r="P147" s="27" t="s">
        <v>39</v>
      </c>
      <c r="Q147" s="27" t="s">
        <v>40</v>
      </c>
      <c r="R147" s="29" t="s">
        <v>41</v>
      </c>
    </row>
    <row r="148" spans="2:20" ht="12.75" outlineLevel="1">
      <c r="B148" s="31" t="s">
        <v>150</v>
      </c>
      <c r="C148" s="32" t="s">
        <v>151</v>
      </c>
      <c r="D148" s="33">
        <v>178</v>
      </c>
      <c r="E148" s="33">
        <v>206</v>
      </c>
      <c r="F148" s="33">
        <v>203</v>
      </c>
      <c r="G148" s="33">
        <v>166</v>
      </c>
      <c r="H148" s="33">
        <v>132</v>
      </c>
      <c r="I148" s="33"/>
      <c r="J148" s="33">
        <f>SUM(D148:I148)</f>
        <v>885</v>
      </c>
      <c r="K148" s="33"/>
      <c r="L148" s="33">
        <v>123</v>
      </c>
      <c r="M148" s="33">
        <v>155</v>
      </c>
      <c r="N148" s="33"/>
      <c r="O148" s="33"/>
      <c r="P148" s="33"/>
      <c r="Q148" s="33">
        <f>SUM(K148:P148)</f>
        <v>278</v>
      </c>
      <c r="R148" s="34">
        <f>Q148+J148</f>
        <v>1163</v>
      </c>
      <c r="S148" s="24">
        <f>COUNT(D148:I148,K148:P148)</f>
        <v>7</v>
      </c>
      <c r="T148" s="24">
        <f>MAX(D148:I148,K148:P148)</f>
        <v>206</v>
      </c>
    </row>
    <row r="149" spans="2:20" ht="12.75" outlineLevel="1">
      <c r="B149" s="31" t="s">
        <v>152</v>
      </c>
      <c r="C149" s="32" t="s">
        <v>153</v>
      </c>
      <c r="D149" s="33">
        <v>162</v>
      </c>
      <c r="E149" s="33"/>
      <c r="F149" s="33"/>
      <c r="G149" s="33"/>
      <c r="H149" s="33">
        <v>185</v>
      </c>
      <c r="I149" s="33">
        <v>215</v>
      </c>
      <c r="J149" s="33">
        <f>SUM(D149:I149)</f>
        <v>562</v>
      </c>
      <c r="K149" s="33">
        <v>179</v>
      </c>
      <c r="L149" s="33"/>
      <c r="M149" s="33"/>
      <c r="N149" s="33">
        <v>178</v>
      </c>
      <c r="O149" s="33">
        <v>174</v>
      </c>
      <c r="P149" s="33">
        <v>186</v>
      </c>
      <c r="Q149" s="33">
        <f>SUM(K149:P149)</f>
        <v>717</v>
      </c>
      <c r="R149" s="34">
        <f>Q149+J149</f>
        <v>1279</v>
      </c>
      <c r="S149" s="24">
        <f>COUNT(D149:I149,K149:P149)</f>
        <v>7</v>
      </c>
      <c r="T149" s="24">
        <f>MAX(D149:I149,K149:P149)</f>
        <v>215</v>
      </c>
    </row>
    <row r="150" spans="2:20" ht="12.75" outlineLevel="1">
      <c r="B150" s="31" t="s">
        <v>154</v>
      </c>
      <c r="C150" s="32" t="s">
        <v>155</v>
      </c>
      <c r="D150" s="33">
        <v>190</v>
      </c>
      <c r="E150" s="33">
        <v>268</v>
      </c>
      <c r="F150" s="33">
        <v>218</v>
      </c>
      <c r="G150" s="33">
        <v>151</v>
      </c>
      <c r="H150" s="33"/>
      <c r="I150" s="33"/>
      <c r="J150" s="33">
        <f>SUM(D150:I150)</f>
        <v>827</v>
      </c>
      <c r="K150" s="33"/>
      <c r="L150" s="33"/>
      <c r="M150" s="33"/>
      <c r="N150" s="33">
        <v>170</v>
      </c>
      <c r="O150" s="33">
        <v>190</v>
      </c>
      <c r="P150" s="33">
        <v>189</v>
      </c>
      <c r="Q150" s="33">
        <f>SUM(K150:P150)</f>
        <v>549</v>
      </c>
      <c r="R150" s="34">
        <f>Q150+J150</f>
        <v>1376</v>
      </c>
      <c r="S150" s="24">
        <f>COUNT(D150:I150,K150:P150)</f>
        <v>7</v>
      </c>
      <c r="T150" s="24">
        <f>MAX(D150:I150,K150:P150)</f>
        <v>268</v>
      </c>
    </row>
    <row r="151" spans="2:20" ht="12.75" outlineLevel="1">
      <c r="B151" s="31" t="s">
        <v>156</v>
      </c>
      <c r="C151" s="32" t="s">
        <v>157</v>
      </c>
      <c r="D151" s="33"/>
      <c r="E151" s="33"/>
      <c r="F151" s="33"/>
      <c r="G151" s="33"/>
      <c r="H151" s="33">
        <v>192</v>
      </c>
      <c r="I151" s="33">
        <v>201</v>
      </c>
      <c r="J151" s="33">
        <f>SUM(D151:I151)</f>
        <v>393</v>
      </c>
      <c r="K151" s="33">
        <v>190</v>
      </c>
      <c r="L151" s="33">
        <v>212</v>
      </c>
      <c r="M151" s="33">
        <v>207</v>
      </c>
      <c r="N151" s="33">
        <v>175</v>
      </c>
      <c r="O151" s="33">
        <v>218</v>
      </c>
      <c r="P151" s="33">
        <v>178</v>
      </c>
      <c r="Q151" s="33">
        <f>SUM(K151:P151)</f>
        <v>1180</v>
      </c>
      <c r="R151" s="34">
        <f>Q151+J151</f>
        <v>1573</v>
      </c>
      <c r="S151" s="24">
        <f>COUNT(D151:I151,K151:P151)</f>
        <v>8</v>
      </c>
      <c r="T151" s="24">
        <f>MAX(D151:I151,K151:P151)</f>
        <v>218</v>
      </c>
    </row>
    <row r="152" spans="2:20" ht="13.5" outlineLevel="1" thickBot="1">
      <c r="B152" s="35" t="s">
        <v>158</v>
      </c>
      <c r="C152" s="36" t="s">
        <v>159</v>
      </c>
      <c r="D152" s="37"/>
      <c r="E152" s="37">
        <v>171</v>
      </c>
      <c r="F152" s="37">
        <v>219</v>
      </c>
      <c r="G152" s="37">
        <v>160</v>
      </c>
      <c r="H152" s="37"/>
      <c r="I152" s="37">
        <v>199</v>
      </c>
      <c r="J152" s="37">
        <f>SUM(D152:I152)</f>
        <v>749</v>
      </c>
      <c r="K152" s="37">
        <v>189</v>
      </c>
      <c r="L152" s="37">
        <v>178</v>
      </c>
      <c r="M152" s="37">
        <v>138</v>
      </c>
      <c r="N152" s="37"/>
      <c r="O152" s="37"/>
      <c r="P152" s="37"/>
      <c r="Q152" s="37">
        <f>SUM(K152:P152)</f>
        <v>505</v>
      </c>
      <c r="R152" s="38">
        <f>Q152+J152</f>
        <v>1254</v>
      </c>
      <c r="S152" s="24">
        <f>COUNT(D152:I152,K152:P152)</f>
        <v>7</v>
      </c>
      <c r="T152" s="24">
        <f>MAX(D152:I152,K152:P152)</f>
        <v>219</v>
      </c>
    </row>
    <row r="153" spans="6:17" ht="13.5" thickBot="1">
      <c r="F153" s="39" t="s">
        <v>48</v>
      </c>
      <c r="G153" s="1"/>
      <c r="H153" s="2"/>
      <c r="I153" s="38">
        <v>0</v>
      </c>
      <c r="J153" s="38">
        <f>SUM(J148:J152)+I153</f>
        <v>3416</v>
      </c>
      <c r="M153" s="39" t="s">
        <v>49</v>
      </c>
      <c r="N153" s="1"/>
      <c r="O153" s="2"/>
      <c r="P153" s="38">
        <v>0</v>
      </c>
      <c r="Q153" s="38">
        <f>SUM(Q148:Q152)+P153</f>
        <v>3229</v>
      </c>
    </row>
    <row r="154" ht="12.75" outlineLevel="1"/>
    <row r="155" spans="1:8" ht="12.75" outlineLevel="1">
      <c r="A155" t="s">
        <v>21</v>
      </c>
      <c r="C155" s="25" t="s">
        <v>23</v>
      </c>
      <c r="D155" s="25" t="s">
        <v>160</v>
      </c>
      <c r="E155" s="25"/>
      <c r="F155" s="25"/>
      <c r="G155" s="25"/>
      <c r="H155" s="25"/>
    </row>
    <row r="156" ht="13.5" outlineLevel="1" thickBot="1"/>
    <row r="157" spans="2:18" ht="13.5" outlineLevel="1" thickBot="1">
      <c r="B157" s="26" t="s">
        <v>25</v>
      </c>
      <c r="C157" s="27" t="s">
        <v>26</v>
      </c>
      <c r="D157" s="27" t="s">
        <v>27</v>
      </c>
      <c r="E157" s="27" t="s">
        <v>28</v>
      </c>
      <c r="F157" s="27" t="s">
        <v>29</v>
      </c>
      <c r="G157" s="27" t="s">
        <v>30</v>
      </c>
      <c r="H157" s="27" t="s">
        <v>31</v>
      </c>
      <c r="I157" s="27" t="s">
        <v>32</v>
      </c>
      <c r="J157" s="28" t="s">
        <v>33</v>
      </c>
      <c r="K157" s="27" t="s">
        <v>34</v>
      </c>
      <c r="L157" s="27" t="s">
        <v>35</v>
      </c>
      <c r="M157" s="27" t="s">
        <v>36</v>
      </c>
      <c r="N157" s="27" t="s">
        <v>37</v>
      </c>
      <c r="O157" s="27" t="s">
        <v>38</v>
      </c>
      <c r="P157" s="27" t="s">
        <v>39</v>
      </c>
      <c r="Q157" s="27" t="s">
        <v>40</v>
      </c>
      <c r="R157" s="29" t="s">
        <v>41</v>
      </c>
    </row>
    <row r="158" spans="2:20" ht="12.75" outlineLevel="1">
      <c r="B158" s="31" t="s">
        <v>161</v>
      </c>
      <c r="C158" s="32" t="s">
        <v>162</v>
      </c>
      <c r="D158" s="33">
        <v>258</v>
      </c>
      <c r="E158" s="33">
        <v>225</v>
      </c>
      <c r="F158" s="33">
        <v>235</v>
      </c>
      <c r="G158" s="33">
        <v>179</v>
      </c>
      <c r="H158" s="33">
        <v>173</v>
      </c>
      <c r="I158" s="33">
        <v>185</v>
      </c>
      <c r="J158" s="33">
        <f>SUM(D158:I158)</f>
        <v>1255</v>
      </c>
      <c r="K158" s="33">
        <v>178</v>
      </c>
      <c r="L158" s="33">
        <v>135</v>
      </c>
      <c r="M158" s="33">
        <v>210</v>
      </c>
      <c r="N158" s="33">
        <v>165</v>
      </c>
      <c r="O158" s="33">
        <v>165</v>
      </c>
      <c r="P158" s="33">
        <v>164</v>
      </c>
      <c r="Q158" s="33">
        <f>SUM(K158:P158)</f>
        <v>1017</v>
      </c>
      <c r="R158" s="34">
        <f>Q158+J158</f>
        <v>2272</v>
      </c>
      <c r="S158" s="24">
        <f>COUNT(D158:I158,K158:P158)</f>
        <v>12</v>
      </c>
      <c r="T158" s="24">
        <f>MAX(D158:I158,K158:P158)</f>
        <v>258</v>
      </c>
    </row>
    <row r="159" spans="2:20" ht="12.75" outlineLevel="1">
      <c r="B159" s="31" t="s">
        <v>163</v>
      </c>
      <c r="C159" s="32" t="s">
        <v>164</v>
      </c>
      <c r="D159" s="33">
        <v>168</v>
      </c>
      <c r="E159" s="33">
        <v>194</v>
      </c>
      <c r="F159" s="33">
        <v>184</v>
      </c>
      <c r="G159" s="33">
        <v>162</v>
      </c>
      <c r="H159" s="33">
        <v>137</v>
      </c>
      <c r="I159" s="33">
        <v>164</v>
      </c>
      <c r="J159" s="33">
        <f>SUM(D159:I159)</f>
        <v>1009</v>
      </c>
      <c r="K159" s="33">
        <v>162</v>
      </c>
      <c r="L159" s="33">
        <v>168</v>
      </c>
      <c r="M159" s="33">
        <v>170</v>
      </c>
      <c r="N159" s="33">
        <v>158</v>
      </c>
      <c r="O159" s="33">
        <v>192</v>
      </c>
      <c r="P159" s="33">
        <v>139</v>
      </c>
      <c r="Q159" s="33">
        <f>SUM(K159:P159)</f>
        <v>989</v>
      </c>
      <c r="R159" s="34">
        <f>Q159+J159</f>
        <v>1998</v>
      </c>
      <c r="S159" s="24">
        <f>COUNT(D159:I159,K159:P159)</f>
        <v>12</v>
      </c>
      <c r="T159" s="24">
        <f>MAX(D159:I159,K159:P159)</f>
        <v>194</v>
      </c>
    </row>
    <row r="160" spans="2:20" ht="12.75" outlineLevel="1">
      <c r="B160" s="31" t="s">
        <v>165</v>
      </c>
      <c r="C160" s="32" t="s">
        <v>166</v>
      </c>
      <c r="D160" s="33">
        <v>159</v>
      </c>
      <c r="E160" s="33">
        <v>144</v>
      </c>
      <c r="F160" s="33">
        <v>143</v>
      </c>
      <c r="G160" s="33">
        <v>126</v>
      </c>
      <c r="H160" s="33">
        <v>162</v>
      </c>
      <c r="I160" s="33">
        <v>195</v>
      </c>
      <c r="J160" s="33">
        <f>SUM(D160:I160)</f>
        <v>929</v>
      </c>
      <c r="K160" s="33">
        <v>165</v>
      </c>
      <c r="L160" s="33">
        <v>144</v>
      </c>
      <c r="M160" s="33">
        <v>190</v>
      </c>
      <c r="N160" s="33">
        <v>168</v>
      </c>
      <c r="O160" s="33">
        <v>179</v>
      </c>
      <c r="P160" s="33">
        <v>228</v>
      </c>
      <c r="Q160" s="33">
        <f>SUM(K160:P160)</f>
        <v>1074</v>
      </c>
      <c r="R160" s="34">
        <f>Q160+J160</f>
        <v>2003</v>
      </c>
      <c r="S160" s="24">
        <f>COUNT(D160:I160,K160:P160)</f>
        <v>12</v>
      </c>
      <c r="T160" s="24">
        <f>MAX(D160:I160,K160:P160)</f>
        <v>228</v>
      </c>
    </row>
    <row r="161" spans="2:20" ht="12.75" outlineLevel="1">
      <c r="B161" s="31"/>
      <c r="C161" s="32"/>
      <c r="D161" s="33"/>
      <c r="E161" s="33"/>
      <c r="F161" s="33"/>
      <c r="G161" s="33"/>
      <c r="H161" s="33"/>
      <c r="I161" s="33"/>
      <c r="J161" s="33">
        <f>SUM(D161:I161)</f>
        <v>0</v>
      </c>
      <c r="K161" s="33"/>
      <c r="L161" s="33"/>
      <c r="M161" s="33"/>
      <c r="N161" s="33"/>
      <c r="O161" s="33"/>
      <c r="P161" s="33"/>
      <c r="Q161" s="33">
        <f>SUM(K161:P161)</f>
        <v>0</v>
      </c>
      <c r="R161" s="34">
        <f>Q161+J161</f>
        <v>0</v>
      </c>
      <c r="S161" s="24">
        <f>COUNT(D161:I161,K161:P161)</f>
        <v>0</v>
      </c>
      <c r="T161" s="24">
        <f>MAX(D161:I161,K161:P161)</f>
        <v>0</v>
      </c>
    </row>
    <row r="162" spans="2:20" ht="13.5" outlineLevel="1" thickBot="1">
      <c r="B162" s="35"/>
      <c r="C162" s="36"/>
      <c r="D162" s="37"/>
      <c r="E162" s="37"/>
      <c r="F162" s="37"/>
      <c r="G162" s="37"/>
      <c r="H162" s="37"/>
      <c r="I162" s="37"/>
      <c r="J162" s="37">
        <f>SUM(D162:I162)</f>
        <v>0</v>
      </c>
      <c r="K162" s="37"/>
      <c r="L162" s="37"/>
      <c r="M162" s="37"/>
      <c r="N162" s="37"/>
      <c r="O162" s="37"/>
      <c r="P162" s="37"/>
      <c r="Q162" s="37">
        <f>SUM(K162:P162)</f>
        <v>0</v>
      </c>
      <c r="R162" s="38">
        <f>Q162+J162</f>
        <v>0</v>
      </c>
      <c r="S162" s="24">
        <f>COUNT(D162:I162,K162:P162)</f>
        <v>0</v>
      </c>
      <c r="T162" s="24">
        <f>MAX(D162:I162,K162:P162)</f>
        <v>0</v>
      </c>
    </row>
    <row r="163" spans="6:17" ht="13.5" thickBot="1">
      <c r="F163" s="39" t="s">
        <v>48</v>
      </c>
      <c r="G163" s="1"/>
      <c r="H163" s="2"/>
      <c r="I163" s="38">
        <v>0</v>
      </c>
      <c r="J163" s="38">
        <f>SUM(J158:J162)+I163</f>
        <v>3193</v>
      </c>
      <c r="M163" s="39" t="s">
        <v>49</v>
      </c>
      <c r="N163" s="1"/>
      <c r="O163" s="2"/>
      <c r="P163" s="38">
        <v>0</v>
      </c>
      <c r="Q163" s="38">
        <f>SUM(Q158:Q162)+P163</f>
        <v>3080</v>
      </c>
    </row>
  </sheetData>
  <mergeCells count="1">
    <mergeCell ref="B3:R3"/>
  </mergeCells>
  <printOptions/>
  <pageMargins left="0.79" right="0.79" top="0.39" bottom="0.39" header="0.51" footer="0.51"/>
  <pageSetup horizontalDpi="300" verticalDpi="300" orientation="landscape" paperSize="9"/>
  <rowBreaks count="3" manualBreakCount="3">
    <brk id="43" max="255" man="1"/>
    <brk id="83" max="255" man="1"/>
    <brk id="123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B2:C84"/>
  <sheetViews>
    <sheetView workbookViewId="0" topLeftCell="A1">
      <selection activeCell="B4" sqref="B4"/>
    </sheetView>
  </sheetViews>
  <sheetFormatPr defaultColWidth="11.421875" defaultRowHeight="12.75"/>
  <cols>
    <col min="2" max="2" width="31.00390625" style="0" customWidth="1"/>
    <col min="3" max="3" width="14.140625" style="0" customWidth="1"/>
  </cols>
  <sheetData>
    <row r="1" ht="13.5" thickBot="1"/>
    <row r="2" spans="2:3" ht="13.5" thickBot="1">
      <c r="B2" s="43" t="s">
        <v>167</v>
      </c>
      <c r="C2" s="44"/>
    </row>
    <row r="3" ht="13.5" thickBot="1"/>
    <row r="4" spans="2:3" ht="13.5" thickBot="1">
      <c r="B4" s="26" t="str">
        <f>Eingabe!B7</f>
        <v>Name</v>
      </c>
      <c r="C4" s="27" t="s">
        <v>168</v>
      </c>
    </row>
    <row r="5" spans="2:3" ht="12.75">
      <c r="B5" s="31" t="str">
        <f>Eingabe!B38</f>
        <v>Krauß Uwe</v>
      </c>
      <c r="C5" s="33">
        <f>Eingabe!T38</f>
        <v>279</v>
      </c>
    </row>
    <row r="6" spans="2:3" ht="12.75">
      <c r="B6" s="31" t="str">
        <f>Eingabe!B79</f>
        <v>Völlmerk Olli</v>
      </c>
      <c r="C6" s="33">
        <f>Eingabe!T79</f>
        <v>278</v>
      </c>
    </row>
    <row r="7" spans="2:3" ht="12.75">
      <c r="B7" s="31" t="str">
        <f>Eingabe!B100</f>
        <v>Siecora Matthias</v>
      </c>
      <c r="C7" s="33">
        <f>Eingabe!T100</f>
        <v>269</v>
      </c>
    </row>
    <row r="8" spans="2:3" ht="12.75">
      <c r="B8" s="31" t="str">
        <f>Eingabe!B150</f>
        <v>Karl William</v>
      </c>
      <c r="C8" s="33">
        <f>Eingabe!T150</f>
        <v>268</v>
      </c>
    </row>
    <row r="9" spans="2:3" ht="12.75">
      <c r="B9" s="31" t="str">
        <f>Eingabe!B19</f>
        <v>Hellwig Max</v>
      </c>
      <c r="C9" s="33">
        <f>Eingabe!T19</f>
        <v>265</v>
      </c>
    </row>
    <row r="10" spans="2:3" ht="12.75">
      <c r="B10" s="31" t="str">
        <f>Eingabe!B131</f>
        <v>Riedmaier Walter</v>
      </c>
      <c r="C10" s="33">
        <f>Eingabe!T131</f>
        <v>261</v>
      </c>
    </row>
    <row r="11" spans="2:3" ht="12.75">
      <c r="B11" s="31" t="str">
        <f>Eingabe!B158</f>
        <v>Laub Harald</v>
      </c>
      <c r="C11" s="33">
        <f>Eingabe!T158</f>
        <v>258</v>
      </c>
    </row>
    <row r="12" spans="2:3" ht="12.75">
      <c r="B12" s="31" t="str">
        <f>Eingabe!B70</f>
        <v>Ostertag Manfred</v>
      </c>
      <c r="C12" s="33">
        <f>Eingabe!T70</f>
        <v>257</v>
      </c>
    </row>
    <row r="13" spans="2:3" ht="12.75">
      <c r="B13" s="31" t="str">
        <f>Eingabe!B10</f>
        <v>Peinelt Helmut</v>
      </c>
      <c r="C13" s="33">
        <f>Eingabe!T10</f>
        <v>257</v>
      </c>
    </row>
    <row r="14" spans="2:3" ht="12.75">
      <c r="B14" s="31" t="str">
        <f>Eingabe!B90</f>
        <v>Koller Alex</v>
      </c>
      <c r="C14" s="33">
        <f>Eingabe!T90</f>
        <v>256</v>
      </c>
    </row>
    <row r="15" spans="2:3" ht="12.75">
      <c r="B15" s="31" t="str">
        <f>Eingabe!B49</f>
        <v>Flieger Torsten</v>
      </c>
      <c r="C15" s="33">
        <f>Eingabe!T49</f>
        <v>255</v>
      </c>
    </row>
    <row r="16" spans="2:3" ht="12.75">
      <c r="B16" s="31" t="str">
        <f>Eingabe!B50</f>
        <v>Riedl Bernhard</v>
      </c>
      <c r="C16" s="33">
        <f>Eingabe!T50</f>
        <v>255</v>
      </c>
    </row>
    <row r="17" spans="2:3" ht="12.75">
      <c r="B17" s="31" t="str">
        <f>Eingabe!B28</f>
        <v>Gladisch Eberhard</v>
      </c>
      <c r="C17" s="33">
        <f>Eingabe!T28</f>
        <v>255</v>
      </c>
    </row>
    <row r="18" spans="2:3" ht="12.75">
      <c r="B18" s="31" t="str">
        <f>Eingabe!B40</f>
        <v>Langner Frank</v>
      </c>
      <c r="C18" s="33">
        <f>Eingabe!T40</f>
        <v>255</v>
      </c>
    </row>
    <row r="19" spans="2:3" ht="12.75">
      <c r="B19" s="31" t="str">
        <f>Eingabe!B58</f>
        <v>Weiskopf Peter</v>
      </c>
      <c r="C19" s="33">
        <f>Eingabe!T58</f>
        <v>254</v>
      </c>
    </row>
    <row r="20" spans="2:3" ht="12.75">
      <c r="B20" s="31" t="str">
        <f>Eingabe!B88</f>
        <v>Fuchsbauer Jürgen</v>
      </c>
      <c r="C20" s="33">
        <f>Eingabe!T88</f>
        <v>252</v>
      </c>
    </row>
    <row r="21" spans="2:3" ht="12.75">
      <c r="B21" s="31" t="str">
        <f>Eingabe!B8</f>
        <v>Mrosek Manuel</v>
      </c>
      <c r="C21" s="33">
        <f>Eingabe!T8</f>
        <v>247</v>
      </c>
    </row>
    <row r="22" spans="2:3" ht="12.75">
      <c r="B22" s="31" t="str">
        <f>Eingabe!B60</f>
        <v>Jackwerth Enno</v>
      </c>
      <c r="C22" s="33">
        <f>Eingabe!T60</f>
        <v>245</v>
      </c>
    </row>
    <row r="23" spans="2:3" ht="12.75">
      <c r="B23" s="31" t="str">
        <f>Eingabe!B120</f>
        <v>Kretschmer Wolfgang</v>
      </c>
      <c r="C23" s="33">
        <f>Eingabe!T120</f>
        <v>245</v>
      </c>
    </row>
    <row r="24" spans="2:3" ht="12.75">
      <c r="B24" s="31" t="str">
        <f>Eingabe!B29</f>
        <v>Fiedler Bernd</v>
      </c>
      <c r="C24" s="33">
        <f>Eingabe!T29</f>
        <v>244</v>
      </c>
    </row>
    <row r="25" spans="2:3" ht="12.75">
      <c r="B25" s="31" t="str">
        <f>Eingabe!B128</f>
        <v>Poppek Andreas</v>
      </c>
      <c r="C25" s="33">
        <f>Eingabe!T128</f>
        <v>243</v>
      </c>
    </row>
    <row r="26" spans="2:3" ht="12.75">
      <c r="B26" s="31" t="str">
        <f>Eingabe!B59</f>
        <v>Renner Alex</v>
      </c>
      <c r="C26" s="33">
        <f>Eingabe!T59</f>
        <v>243</v>
      </c>
    </row>
    <row r="27" spans="2:3" ht="12.75">
      <c r="B27" s="31" t="str">
        <f>Eingabe!B30</f>
        <v>Gürz Wolfgang</v>
      </c>
      <c r="C27" s="33">
        <f>Eingabe!T30</f>
        <v>238</v>
      </c>
    </row>
    <row r="28" spans="2:3" ht="12.75">
      <c r="B28" s="31" t="str">
        <f>Eingabe!B18</f>
        <v>Börding Pit</v>
      </c>
      <c r="C28" s="33">
        <f>Eingabe!T18</f>
        <v>237</v>
      </c>
    </row>
    <row r="29" spans="2:3" ht="12.75">
      <c r="B29" s="31" t="str">
        <f>Eingabe!B78</f>
        <v>George Joe</v>
      </c>
      <c r="C29" s="33">
        <f>Eingabe!T78</f>
        <v>236</v>
      </c>
    </row>
    <row r="30" spans="2:3" ht="12.75">
      <c r="B30" s="31" t="str">
        <f>Eingabe!B20</f>
        <v>Groll Alex</v>
      </c>
      <c r="C30" s="33">
        <f>Eingabe!T20</f>
        <v>234</v>
      </c>
    </row>
    <row r="31" spans="2:3" ht="12.75">
      <c r="B31" s="31" t="str">
        <f>Eingabe!B138</f>
        <v>Rothenhöfer Karl</v>
      </c>
      <c r="C31" s="33">
        <f>Eingabe!T138</f>
        <v>233</v>
      </c>
    </row>
    <row r="32" spans="2:3" ht="12.75">
      <c r="B32" s="31" t="str">
        <f>Eingabe!B68</f>
        <v>Körber Paul</v>
      </c>
      <c r="C32" s="33">
        <f>Eingabe!T68</f>
        <v>232</v>
      </c>
    </row>
    <row r="33" spans="2:3" ht="12.75">
      <c r="B33" s="31" t="str">
        <f>Eingabe!B9</f>
        <v>Schrempf Christian</v>
      </c>
      <c r="C33" s="33">
        <f>Eingabe!T9</f>
        <v>232</v>
      </c>
    </row>
    <row r="34" spans="2:3" ht="12.75">
      <c r="B34" s="31" t="str">
        <f>Eingabe!B110</f>
        <v>Sipek Christine</v>
      </c>
      <c r="C34" s="33">
        <f>Eingabe!T110</f>
        <v>231</v>
      </c>
    </row>
    <row r="35" spans="2:3" ht="12.75">
      <c r="B35" s="31" t="str">
        <f>Eingabe!B48</f>
        <v>Poppe Andreas</v>
      </c>
      <c r="C35" s="33">
        <f>Eingabe!T48</f>
        <v>231</v>
      </c>
    </row>
    <row r="36" spans="2:3" ht="12.75">
      <c r="B36" s="31" t="str">
        <f>Eingabe!B69</f>
        <v>Posch Franz</v>
      </c>
      <c r="C36" s="33">
        <f>Eingabe!T69</f>
        <v>231</v>
      </c>
    </row>
    <row r="37" spans="2:3" ht="12.75">
      <c r="B37" s="31" t="str">
        <f>Eingabe!B89</f>
        <v>Voss Christian</v>
      </c>
      <c r="C37" s="33">
        <f>Eingabe!T89</f>
        <v>230</v>
      </c>
    </row>
    <row r="38" spans="2:3" ht="12.75">
      <c r="B38" s="31" t="str">
        <f>Eingabe!B118</f>
        <v>Piel Beate</v>
      </c>
      <c r="C38" s="33">
        <f>Eingabe!T118</f>
        <v>229</v>
      </c>
    </row>
    <row r="39" spans="2:3" ht="12.75">
      <c r="B39" s="31" t="str">
        <f>Eingabe!B129</f>
        <v>Huber Robert</v>
      </c>
      <c r="C39" s="33">
        <f>Eingabe!T129</f>
        <v>229</v>
      </c>
    </row>
    <row r="40" spans="2:3" ht="12.75">
      <c r="B40" s="31" t="str">
        <f>Eingabe!B160</f>
        <v>McFadden Gerhard</v>
      </c>
      <c r="C40" s="33">
        <f>Eingabe!T160</f>
        <v>228</v>
      </c>
    </row>
    <row r="41" spans="2:3" ht="12.75">
      <c r="B41" s="31" t="str">
        <f>Eingabe!B39</f>
        <v>Petsch Klaus</v>
      </c>
      <c r="C41" s="33">
        <f>Eingabe!T39</f>
        <v>227</v>
      </c>
    </row>
    <row r="42" spans="2:3" ht="12.75">
      <c r="B42" s="31" t="str">
        <f>Eingabe!B130</f>
        <v>Frank Jürgen</v>
      </c>
      <c r="C42" s="33">
        <f>Eingabe!T130</f>
        <v>225</v>
      </c>
    </row>
    <row r="43" spans="2:3" ht="12.75">
      <c r="B43" s="31" t="str">
        <f>Eingabe!B108</f>
        <v>Brenner Eva</v>
      </c>
      <c r="C43" s="33">
        <f>Eingabe!T108</f>
        <v>223</v>
      </c>
    </row>
    <row r="44" spans="2:3" ht="12.75">
      <c r="B44" s="31" t="str">
        <f>Eingabe!B152</f>
        <v>Schröder David</v>
      </c>
      <c r="C44" s="33">
        <f>Eingabe!T152</f>
        <v>219</v>
      </c>
    </row>
    <row r="45" spans="2:3" ht="12.75">
      <c r="B45" s="31" t="str">
        <f>Eingabe!B151</f>
        <v>Brown Phil</v>
      </c>
      <c r="C45" s="33">
        <f>Eingabe!T151</f>
        <v>218</v>
      </c>
    </row>
    <row r="46" spans="2:3" ht="12.75">
      <c r="B46" s="31" t="str">
        <f>Eingabe!B149</f>
        <v>Kommer Thomas</v>
      </c>
      <c r="C46" s="33">
        <f>Eingabe!T149</f>
        <v>215</v>
      </c>
    </row>
    <row r="47" spans="2:3" ht="12.75">
      <c r="B47" s="31" t="str">
        <f>Eingabe!B98</f>
        <v>Boch Manfred</v>
      </c>
      <c r="C47" s="33">
        <f>Eingabe!T98</f>
        <v>214</v>
      </c>
    </row>
    <row r="48" spans="2:3" ht="12.75">
      <c r="B48" s="31" t="str">
        <f>Eingabe!B80</f>
        <v>Remmel Friedhelm</v>
      </c>
      <c r="C48" s="33">
        <f>Eingabe!T80</f>
        <v>214</v>
      </c>
    </row>
    <row r="49" spans="2:3" ht="12.75">
      <c r="B49" s="31" t="str">
        <f>Eingabe!B140</f>
        <v>Schön Sebastian</v>
      </c>
      <c r="C49" s="33">
        <f>Eingabe!T140</f>
        <v>213</v>
      </c>
    </row>
    <row r="50" spans="2:3" ht="12.75">
      <c r="B50" s="31" t="str">
        <f>Eingabe!B139</f>
        <v>Ulsamer Clemens jun.</v>
      </c>
      <c r="C50" s="33">
        <f>Eingabe!T139</f>
        <v>213</v>
      </c>
    </row>
    <row r="51" spans="2:3" ht="12.75">
      <c r="B51" s="31" t="str">
        <f>Eingabe!B111</f>
        <v>Völlmerk Sandra</v>
      </c>
      <c r="C51" s="33">
        <f>Eingabe!T111</f>
        <v>212</v>
      </c>
    </row>
    <row r="52" spans="2:3" ht="12.75">
      <c r="B52" s="31" t="str">
        <f>Eingabe!B148</f>
        <v>Morgan Mark</v>
      </c>
      <c r="C52" s="33">
        <f>Eingabe!T148</f>
        <v>206</v>
      </c>
    </row>
    <row r="53" spans="2:3" ht="12.75">
      <c r="B53" s="31" t="str">
        <f>Eingabe!B101</f>
        <v>Hacker Michael</v>
      </c>
      <c r="C53" s="33">
        <f>Eingabe!T101</f>
        <v>199</v>
      </c>
    </row>
    <row r="54" spans="2:3" ht="12.75">
      <c r="B54" s="31" t="str">
        <f>Eingabe!B159</f>
        <v>Hofstetter Thomas</v>
      </c>
      <c r="C54" s="33">
        <f>Eingabe!T159</f>
        <v>194</v>
      </c>
    </row>
    <row r="55" spans="2:3" ht="12.75">
      <c r="B55" s="31" t="str">
        <f>Eingabe!B119</f>
        <v>Gebhard Markus</v>
      </c>
      <c r="C55" s="33">
        <f>Eingabe!T119</f>
        <v>193</v>
      </c>
    </row>
    <row r="56" spans="2:3" ht="12.75">
      <c r="B56" s="31" t="str">
        <f>Eingabe!B99</f>
        <v>Hamfler Wolfgang</v>
      </c>
      <c r="C56" s="33">
        <f>Eingabe!T99</f>
        <v>180</v>
      </c>
    </row>
    <row r="57" spans="2:3" ht="12.75">
      <c r="B57" s="31" t="str">
        <f>Eingabe!B109</f>
        <v>Kalytta Beate</v>
      </c>
      <c r="C57" s="33">
        <f>Eingabe!T109</f>
        <v>163</v>
      </c>
    </row>
    <row r="58" spans="2:3" ht="12.75">
      <c r="B58" s="31">
        <f>Eingabe!B162</f>
        <v>0</v>
      </c>
      <c r="C58" s="33">
        <f>Eingabe!T162</f>
        <v>0</v>
      </c>
    </row>
    <row r="59" spans="2:3" ht="12.75">
      <c r="B59" s="31">
        <f>Eingabe!B161</f>
        <v>0</v>
      </c>
      <c r="C59" s="33">
        <f>Eingabe!T161</f>
        <v>0</v>
      </c>
    </row>
    <row r="60" spans="2:3" ht="12.75">
      <c r="B60" s="31">
        <f>Eingabe!B121</f>
        <v>0</v>
      </c>
      <c r="C60" s="33">
        <f>Eingabe!T121</f>
        <v>0</v>
      </c>
    </row>
    <row r="61" spans="2:3" ht="12.75">
      <c r="B61" s="31">
        <f>Eingabe!B141</f>
        <v>0</v>
      </c>
      <c r="C61" s="33">
        <f>Eingabe!T141</f>
        <v>0</v>
      </c>
    </row>
    <row r="62" spans="2:3" ht="12.75">
      <c r="B62" s="31">
        <f>Eingabe!B91</f>
        <v>0</v>
      </c>
      <c r="C62" s="33">
        <f>Eingabe!T91</f>
        <v>0</v>
      </c>
    </row>
    <row r="63" spans="2:3" ht="12.75">
      <c r="B63" s="31">
        <f>Eingabe!B112</f>
        <v>0</v>
      </c>
      <c r="C63" s="33">
        <f>Eingabe!T112</f>
        <v>0</v>
      </c>
    </row>
    <row r="64" spans="2:3" ht="12.75">
      <c r="B64" s="31">
        <f>Eingabe!B82</f>
        <v>0</v>
      </c>
      <c r="C64" s="33">
        <f>Eingabe!T82</f>
        <v>0</v>
      </c>
    </row>
    <row r="65" spans="2:3" ht="12.75">
      <c r="B65" s="31">
        <f>Eingabe!B81</f>
        <v>0</v>
      </c>
      <c r="C65" s="33">
        <f>Eingabe!T81</f>
        <v>0</v>
      </c>
    </row>
    <row r="66" spans="2:3" ht="12.75">
      <c r="B66" s="31">
        <f>Eingabe!B92</f>
        <v>0</v>
      </c>
      <c r="C66" s="33">
        <f>Eingabe!T92</f>
        <v>0</v>
      </c>
    </row>
    <row r="67" spans="2:3" ht="12.75">
      <c r="B67" s="31">
        <f>Eingabe!B61</f>
        <v>0</v>
      </c>
      <c r="C67" s="33">
        <f>Eingabe!T61</f>
        <v>0</v>
      </c>
    </row>
    <row r="68" spans="2:3" ht="12.75">
      <c r="B68" s="31">
        <f>Eingabe!B52</f>
        <v>0</v>
      </c>
      <c r="C68" s="33">
        <f>Eingabe!T52</f>
        <v>0</v>
      </c>
    </row>
    <row r="69" spans="2:3" ht="12.75">
      <c r="B69" s="31">
        <f>Eingabe!B51</f>
        <v>0</v>
      </c>
      <c r="C69" s="33">
        <f>Eingabe!T51</f>
        <v>0</v>
      </c>
    </row>
    <row r="70" spans="2:3" ht="12.75">
      <c r="B70" s="31">
        <f>Eingabe!B11</f>
        <v>0</v>
      </c>
      <c r="C70" s="33">
        <f>Eingabe!T11</f>
        <v>0</v>
      </c>
    </row>
    <row r="71" spans="2:3" ht="12.75">
      <c r="B71" s="31">
        <f>Eingabe!B12</f>
        <v>0</v>
      </c>
      <c r="C71" s="33">
        <f>Eingabe!T12</f>
        <v>0</v>
      </c>
    </row>
    <row r="72" spans="2:3" ht="12.75">
      <c r="B72" s="31">
        <f>Eingabe!B21</f>
        <v>0</v>
      </c>
      <c r="C72" s="33">
        <f>Eingabe!T21</f>
        <v>0</v>
      </c>
    </row>
    <row r="73" spans="2:3" ht="12.75">
      <c r="B73" s="31">
        <f>Eingabe!B22</f>
        <v>0</v>
      </c>
      <c r="C73" s="33">
        <f>Eingabe!T22</f>
        <v>0</v>
      </c>
    </row>
    <row r="74" spans="2:3" ht="12.75">
      <c r="B74" s="31">
        <f>Eingabe!B31</f>
        <v>0</v>
      </c>
      <c r="C74" s="33">
        <f>Eingabe!T31</f>
        <v>0</v>
      </c>
    </row>
    <row r="75" spans="2:3" ht="12.75">
      <c r="B75" s="31">
        <f>Eingabe!B32</f>
        <v>0</v>
      </c>
      <c r="C75" s="33">
        <f>Eingabe!T32</f>
        <v>0</v>
      </c>
    </row>
    <row r="76" spans="2:3" ht="12.75">
      <c r="B76" s="31">
        <f>Eingabe!B41</f>
        <v>0</v>
      </c>
      <c r="C76" s="33">
        <f>Eingabe!T41</f>
        <v>0</v>
      </c>
    </row>
    <row r="77" spans="2:3" ht="12.75">
      <c r="B77" s="31">
        <f>Eingabe!B42</f>
        <v>0</v>
      </c>
      <c r="C77" s="33">
        <f>Eingabe!T42</f>
        <v>0</v>
      </c>
    </row>
    <row r="78" spans="2:3" ht="12.75">
      <c r="B78" s="31">
        <f>Eingabe!B62</f>
        <v>0</v>
      </c>
      <c r="C78" s="33">
        <f>Eingabe!T62</f>
        <v>0</v>
      </c>
    </row>
    <row r="79" spans="2:3" ht="12.75">
      <c r="B79" s="31">
        <f>Eingabe!B71</f>
        <v>0</v>
      </c>
      <c r="C79" s="33">
        <f>Eingabe!T71</f>
        <v>0</v>
      </c>
    </row>
    <row r="80" spans="2:3" ht="12.75">
      <c r="B80" s="31">
        <f>Eingabe!B72</f>
        <v>0</v>
      </c>
      <c r="C80" s="33">
        <f>Eingabe!T72</f>
        <v>0</v>
      </c>
    </row>
    <row r="81" spans="2:3" ht="12.75">
      <c r="B81" s="31">
        <f>Eingabe!B102</f>
        <v>0</v>
      </c>
      <c r="C81" s="33">
        <f>Eingabe!T102</f>
        <v>0</v>
      </c>
    </row>
    <row r="82" spans="2:3" ht="12.75">
      <c r="B82" s="31">
        <f>Eingabe!B122</f>
        <v>0</v>
      </c>
      <c r="C82" s="33">
        <f>Eingabe!T122</f>
        <v>0</v>
      </c>
    </row>
    <row r="83" spans="2:3" ht="12.75">
      <c r="B83" s="31">
        <f>Eingabe!B132</f>
        <v>0</v>
      </c>
      <c r="C83" s="33">
        <f>Eingabe!T132</f>
        <v>0</v>
      </c>
    </row>
    <row r="84" spans="2:3" ht="13.5" thickBot="1">
      <c r="B84" s="35">
        <f>Eingabe!B142</f>
        <v>0</v>
      </c>
      <c r="C84" s="37">
        <f>Eingabe!T142</f>
        <v>0</v>
      </c>
    </row>
  </sheetData>
  <printOptions/>
  <pageMargins left="0.79" right="0.79" top="0.98" bottom="0.98" header="0.49" footer="0.49"/>
  <pageSetup horizontalDpi="300" verticalDpi="300" orientation="portrait" paperSize="9" scale="97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B2:F84"/>
  <sheetViews>
    <sheetView workbookViewId="0" topLeftCell="A1">
      <selection activeCell="B4" sqref="B4"/>
    </sheetView>
  </sheetViews>
  <sheetFormatPr defaultColWidth="11.421875" defaultRowHeight="12.75"/>
  <cols>
    <col min="2" max="2" width="31.00390625" style="0" customWidth="1"/>
    <col min="3" max="3" width="7.8515625" style="0" customWidth="1"/>
    <col min="5" max="5" width="6.140625" style="0" customWidth="1"/>
    <col min="6" max="6" width="9.57421875" style="45" customWidth="1"/>
  </cols>
  <sheetData>
    <row r="1" ht="13.5" thickBot="1"/>
    <row r="2" spans="2:6" ht="13.5" thickBot="1">
      <c r="B2" s="49" t="s">
        <v>169</v>
      </c>
      <c r="C2" s="50"/>
      <c r="D2" s="50"/>
      <c r="E2" s="50"/>
      <c r="F2" s="51"/>
    </row>
    <row r="3" ht="13.5" thickBot="1"/>
    <row r="4" spans="2:6" ht="13.5" thickBot="1">
      <c r="B4" s="26" t="str">
        <f>Eingabe!B7</f>
        <v>Name</v>
      </c>
      <c r="C4" s="27" t="str">
        <f>Eingabe!C7</f>
        <v>EDV-Nr.</v>
      </c>
      <c r="D4" s="27" t="s">
        <v>170</v>
      </c>
      <c r="E4" s="27" t="s">
        <v>65</v>
      </c>
      <c r="F4" s="46" t="s">
        <v>5</v>
      </c>
    </row>
    <row r="5" spans="2:6" ht="12.75">
      <c r="B5" s="31" t="str">
        <f>Eingabe!B38</f>
        <v>Krauß Uwe</v>
      </c>
      <c r="C5" s="33" t="str">
        <f>Eingabe!C38</f>
        <v>050314</v>
      </c>
      <c r="D5" s="33">
        <f>Eingabe!R38</f>
        <v>2672</v>
      </c>
      <c r="E5" s="33">
        <f>Eingabe!S38</f>
        <v>12</v>
      </c>
      <c r="F5" s="47">
        <f aca="true" t="shared" si="0" ref="F5:F36">IF(D5&gt;0,D5/E5,0)</f>
        <v>222.66666666666666</v>
      </c>
    </row>
    <row r="6" spans="2:6" ht="12.75">
      <c r="B6" s="31" t="str">
        <f>Eingabe!B8</f>
        <v>Mrosek Manuel</v>
      </c>
      <c r="C6" s="33" t="str">
        <f>Eingabe!C8</f>
        <v>102533</v>
      </c>
      <c r="D6" s="33">
        <f>Eingabe!R8</f>
        <v>2618</v>
      </c>
      <c r="E6" s="33">
        <f>Eingabe!S8</f>
        <v>12</v>
      </c>
      <c r="F6" s="47">
        <f t="shared" si="0"/>
        <v>218.16666666666666</v>
      </c>
    </row>
    <row r="7" spans="2:6" ht="12.75">
      <c r="B7" s="31" t="str">
        <f>Eingabe!B100</f>
        <v>Siecora Matthias</v>
      </c>
      <c r="C7" s="33" t="str">
        <f>Eingabe!C100</f>
        <v>110816</v>
      </c>
      <c r="D7" s="33">
        <f>Eingabe!R100</f>
        <v>2587</v>
      </c>
      <c r="E7" s="33">
        <f>Eingabe!S100</f>
        <v>12</v>
      </c>
      <c r="F7" s="47">
        <f t="shared" si="0"/>
        <v>215.58333333333334</v>
      </c>
    </row>
    <row r="8" spans="2:6" ht="12.75">
      <c r="B8" s="31" t="str">
        <f>Eingabe!B29</f>
        <v>Fiedler Bernd</v>
      </c>
      <c r="C8" s="33" t="str">
        <f>Eingabe!C29</f>
        <v>170213</v>
      </c>
      <c r="D8" s="33">
        <f>Eingabe!R29</f>
        <v>2566</v>
      </c>
      <c r="E8" s="33">
        <f>Eingabe!S29</f>
        <v>12</v>
      </c>
      <c r="F8" s="47">
        <f t="shared" si="0"/>
        <v>213.83333333333334</v>
      </c>
    </row>
    <row r="9" spans="2:6" ht="12.75">
      <c r="B9" s="31" t="str">
        <f>Eingabe!B19</f>
        <v>Hellwig Max</v>
      </c>
      <c r="C9" s="33" t="str">
        <f>Eingabe!C19</f>
        <v>101806</v>
      </c>
      <c r="D9" s="33">
        <f>Eingabe!R19</f>
        <v>2536</v>
      </c>
      <c r="E9" s="33">
        <f>Eingabe!S19</f>
        <v>12</v>
      </c>
      <c r="F9" s="47">
        <f t="shared" si="0"/>
        <v>211.33333333333334</v>
      </c>
    </row>
    <row r="10" spans="2:6" ht="12.75">
      <c r="B10" s="31" t="str">
        <f>Eingabe!B10</f>
        <v>Peinelt Helmut</v>
      </c>
      <c r="C10" s="33" t="str">
        <f>Eingabe!C10</f>
        <v>102523</v>
      </c>
      <c r="D10" s="33">
        <f>Eingabe!R10</f>
        <v>2524</v>
      </c>
      <c r="E10" s="33">
        <f>Eingabe!S10</f>
        <v>12</v>
      </c>
      <c r="F10" s="47">
        <f t="shared" si="0"/>
        <v>210.33333333333334</v>
      </c>
    </row>
    <row r="11" spans="2:6" ht="12.75">
      <c r="B11" s="31" t="str">
        <f>Eingabe!B28</f>
        <v>Gladisch Eberhard</v>
      </c>
      <c r="C11" s="33" t="str">
        <f>Eingabe!C28</f>
        <v>170207</v>
      </c>
      <c r="D11" s="33">
        <f>Eingabe!R28</f>
        <v>2523</v>
      </c>
      <c r="E11" s="33">
        <f>Eingabe!S28</f>
        <v>12</v>
      </c>
      <c r="F11" s="47">
        <f t="shared" si="0"/>
        <v>210.25</v>
      </c>
    </row>
    <row r="12" spans="2:6" ht="12.75">
      <c r="B12" s="31" t="str">
        <f>Eingabe!B18</f>
        <v>Börding Pit</v>
      </c>
      <c r="C12" s="33" t="str">
        <f>Eingabe!C18</f>
        <v>101818</v>
      </c>
      <c r="D12" s="33">
        <f>Eingabe!R18</f>
        <v>2517</v>
      </c>
      <c r="E12" s="33">
        <f>Eingabe!S18</f>
        <v>12</v>
      </c>
      <c r="F12" s="47">
        <f t="shared" si="0"/>
        <v>209.75</v>
      </c>
    </row>
    <row r="13" spans="2:6" ht="12.75">
      <c r="B13" s="31" t="str">
        <f>Eingabe!B68</f>
        <v>Körber Paul</v>
      </c>
      <c r="C13" s="33" t="str">
        <f>Eingabe!C68</f>
        <v>110801</v>
      </c>
      <c r="D13" s="33">
        <f>Eingabe!R68</f>
        <v>2458</v>
      </c>
      <c r="E13" s="33">
        <f>Eingabe!S68</f>
        <v>12</v>
      </c>
      <c r="F13" s="47">
        <f t="shared" si="0"/>
        <v>204.83333333333334</v>
      </c>
    </row>
    <row r="14" spans="2:6" ht="12.75">
      <c r="B14" s="31" t="str">
        <f>Eingabe!B70</f>
        <v>Ostertag Manfred</v>
      </c>
      <c r="C14" s="33" t="str">
        <f>Eingabe!C70</f>
        <v>110814</v>
      </c>
      <c r="D14" s="33">
        <f>Eingabe!R70</f>
        <v>2432</v>
      </c>
      <c r="E14" s="33">
        <f>Eingabe!S70</f>
        <v>12</v>
      </c>
      <c r="F14" s="47">
        <f t="shared" si="0"/>
        <v>202.66666666666666</v>
      </c>
    </row>
    <row r="15" spans="2:6" ht="12.75">
      <c r="B15" s="31" t="str">
        <f>Eingabe!B49</f>
        <v>Flieger Torsten</v>
      </c>
      <c r="C15" s="33" t="str">
        <f>Eingabe!C49</f>
        <v>100349</v>
      </c>
      <c r="D15" s="33">
        <f>Eingabe!R49</f>
        <v>2414</v>
      </c>
      <c r="E15" s="33">
        <f>Eingabe!S49</f>
        <v>12</v>
      </c>
      <c r="F15" s="47">
        <f t="shared" si="0"/>
        <v>201.16666666666666</v>
      </c>
    </row>
    <row r="16" spans="2:6" ht="12.75">
      <c r="B16" s="31" t="str">
        <f>Eingabe!B120</f>
        <v>Kretschmer Wolfgang</v>
      </c>
      <c r="C16" s="33" t="str">
        <f>Eingabe!C120</f>
        <v>210139</v>
      </c>
      <c r="D16" s="33">
        <f>Eingabe!R120</f>
        <v>2396</v>
      </c>
      <c r="E16" s="33">
        <f>Eingabe!S120</f>
        <v>12</v>
      </c>
      <c r="F16" s="47">
        <f t="shared" si="0"/>
        <v>199.66666666666666</v>
      </c>
    </row>
    <row r="17" spans="2:6" ht="12.75">
      <c r="B17" s="31" t="str">
        <f>Eingabe!B30</f>
        <v>Gürz Wolfgang</v>
      </c>
      <c r="C17" s="33" t="str">
        <f>Eingabe!C30</f>
        <v>170204</v>
      </c>
      <c r="D17" s="33">
        <f>Eingabe!R30</f>
        <v>2385</v>
      </c>
      <c r="E17" s="33">
        <f>Eingabe!S30</f>
        <v>12</v>
      </c>
      <c r="F17" s="47">
        <f t="shared" si="0"/>
        <v>198.75</v>
      </c>
    </row>
    <row r="18" spans="2:6" ht="12.75">
      <c r="B18" s="31" t="str">
        <f>Eingabe!B40</f>
        <v>Langner Frank</v>
      </c>
      <c r="C18" s="33" t="str">
        <f>Eingabe!C40</f>
        <v>050304</v>
      </c>
      <c r="D18" s="33">
        <f>Eingabe!R40</f>
        <v>2382</v>
      </c>
      <c r="E18" s="33">
        <f>Eingabe!S40</f>
        <v>12</v>
      </c>
      <c r="F18" s="47">
        <f t="shared" si="0"/>
        <v>198.5</v>
      </c>
    </row>
    <row r="19" spans="2:6" ht="12.75">
      <c r="B19" s="31" t="str">
        <f>Eingabe!B48</f>
        <v>Poppe Andreas</v>
      </c>
      <c r="C19" s="33" t="str">
        <f>Eingabe!C48</f>
        <v>100353</v>
      </c>
      <c r="D19" s="33">
        <f>Eingabe!R48</f>
        <v>2377</v>
      </c>
      <c r="E19" s="33">
        <f>Eingabe!S48</f>
        <v>12</v>
      </c>
      <c r="F19" s="47">
        <f t="shared" si="0"/>
        <v>198.08333333333334</v>
      </c>
    </row>
    <row r="20" spans="2:6" ht="12.75">
      <c r="B20" s="31" t="str">
        <f>Eingabe!B50</f>
        <v>Riedl Bernhard</v>
      </c>
      <c r="C20" s="33" t="str">
        <f>Eingabe!C50</f>
        <v>100321</v>
      </c>
      <c r="D20" s="33">
        <f>Eingabe!R50</f>
        <v>2372</v>
      </c>
      <c r="E20" s="33">
        <f>Eingabe!S50</f>
        <v>12</v>
      </c>
      <c r="F20" s="47">
        <f t="shared" si="0"/>
        <v>197.66666666666666</v>
      </c>
    </row>
    <row r="21" spans="2:6" ht="12.75">
      <c r="B21" s="31" t="str">
        <f>Eingabe!B151</f>
        <v>Brown Phil</v>
      </c>
      <c r="C21" s="33" t="str">
        <f>Eingabe!C151</f>
        <v>370124</v>
      </c>
      <c r="D21" s="33">
        <f>Eingabe!R151</f>
        <v>1573</v>
      </c>
      <c r="E21" s="33">
        <f>Eingabe!S151</f>
        <v>8</v>
      </c>
      <c r="F21" s="47">
        <f t="shared" si="0"/>
        <v>196.625</v>
      </c>
    </row>
    <row r="22" spans="2:6" ht="12.75">
      <c r="B22" s="31" t="str">
        <f>Eingabe!B150</f>
        <v>Karl William</v>
      </c>
      <c r="C22" s="33" t="str">
        <f>Eingabe!C150</f>
        <v>370110</v>
      </c>
      <c r="D22" s="33">
        <f>Eingabe!R150</f>
        <v>1376</v>
      </c>
      <c r="E22" s="33">
        <f>Eingabe!S150</f>
        <v>7</v>
      </c>
      <c r="F22" s="47">
        <f t="shared" si="0"/>
        <v>196.57142857142858</v>
      </c>
    </row>
    <row r="23" spans="2:6" ht="12.75">
      <c r="B23" s="31" t="str">
        <f>Eingabe!B20</f>
        <v>Groll Alex</v>
      </c>
      <c r="C23" s="33" t="str">
        <f>Eingabe!C20</f>
        <v>101821</v>
      </c>
      <c r="D23" s="33">
        <f>Eingabe!R20</f>
        <v>2355</v>
      </c>
      <c r="E23" s="33">
        <f>Eingabe!S20</f>
        <v>12</v>
      </c>
      <c r="F23" s="47">
        <f t="shared" si="0"/>
        <v>196.25</v>
      </c>
    </row>
    <row r="24" spans="2:6" ht="12.75">
      <c r="B24" s="31" t="str">
        <f>Eingabe!B58</f>
        <v>Weiskopf Peter</v>
      </c>
      <c r="C24" s="33" t="str">
        <f>Eingabe!C58</f>
        <v>250119</v>
      </c>
      <c r="D24" s="33">
        <f>Eingabe!R58</f>
        <v>2352</v>
      </c>
      <c r="E24" s="33">
        <f>Eingabe!S58</f>
        <v>12</v>
      </c>
      <c r="F24" s="47">
        <f t="shared" si="0"/>
        <v>196</v>
      </c>
    </row>
    <row r="25" spans="2:6" ht="12.75">
      <c r="B25" s="31" t="str">
        <f>Eingabe!B60</f>
        <v>Jackwerth Enno</v>
      </c>
      <c r="C25" s="33" t="str">
        <f>Eingabe!C60</f>
        <v>250159</v>
      </c>
      <c r="D25" s="33">
        <f>Eingabe!R60</f>
        <v>2349</v>
      </c>
      <c r="E25" s="33">
        <f>Eingabe!S60</f>
        <v>12</v>
      </c>
      <c r="F25" s="47">
        <f t="shared" si="0"/>
        <v>195.75</v>
      </c>
    </row>
    <row r="26" spans="2:6" ht="12.75">
      <c r="B26" s="31" t="str">
        <f>Eingabe!B80</f>
        <v>Remmel Friedhelm</v>
      </c>
      <c r="C26" s="33" t="str">
        <f>Eingabe!C80</f>
        <v>010114</v>
      </c>
      <c r="D26" s="33">
        <f>Eingabe!R80</f>
        <v>2332</v>
      </c>
      <c r="E26" s="33">
        <f>Eingabe!S80</f>
        <v>12</v>
      </c>
      <c r="F26" s="47">
        <f t="shared" si="0"/>
        <v>194.33333333333334</v>
      </c>
    </row>
    <row r="27" spans="2:6" ht="12.75">
      <c r="B27" s="31" t="str">
        <f>Eingabe!B90</f>
        <v>Koller Alex</v>
      </c>
      <c r="C27" s="33" t="str">
        <f>Eingabe!C90</f>
        <v>120637</v>
      </c>
      <c r="D27" s="33">
        <f>Eingabe!R90</f>
        <v>2332</v>
      </c>
      <c r="E27" s="33">
        <f>Eingabe!S90</f>
        <v>12</v>
      </c>
      <c r="F27" s="47">
        <f t="shared" si="0"/>
        <v>194.33333333333334</v>
      </c>
    </row>
    <row r="28" spans="2:6" ht="12.75">
      <c r="B28" s="31" t="str">
        <f>Eingabe!B131</f>
        <v>Riedmaier Walter</v>
      </c>
      <c r="C28" s="33" t="str">
        <f>Eingabe!C131</f>
        <v>100613</v>
      </c>
      <c r="D28" s="33">
        <f>Eingabe!R131</f>
        <v>2131</v>
      </c>
      <c r="E28" s="33">
        <f>Eingabe!S131</f>
        <v>11</v>
      </c>
      <c r="F28" s="47">
        <f t="shared" si="0"/>
        <v>193.72727272727272</v>
      </c>
    </row>
    <row r="29" spans="2:6" ht="12.75">
      <c r="B29" s="31" t="str">
        <f>Eingabe!B89</f>
        <v>Voss Christian</v>
      </c>
      <c r="C29" s="33" t="str">
        <f>Eingabe!C89</f>
        <v>120640</v>
      </c>
      <c r="D29" s="33">
        <f>Eingabe!R89</f>
        <v>2318</v>
      </c>
      <c r="E29" s="33">
        <f>Eingabe!S89</f>
        <v>12</v>
      </c>
      <c r="F29" s="47">
        <f t="shared" si="0"/>
        <v>193.16666666666666</v>
      </c>
    </row>
    <row r="30" spans="2:6" ht="12.75">
      <c r="B30" s="31" t="str">
        <f>Eingabe!B9</f>
        <v>Schrempf Christian</v>
      </c>
      <c r="C30" s="33" t="str">
        <f>Eingabe!C9</f>
        <v>102512</v>
      </c>
      <c r="D30" s="33">
        <f>Eingabe!R9</f>
        <v>2307</v>
      </c>
      <c r="E30" s="33">
        <f>Eingabe!S9</f>
        <v>12</v>
      </c>
      <c r="F30" s="47">
        <f t="shared" si="0"/>
        <v>192.25</v>
      </c>
    </row>
    <row r="31" spans="2:6" ht="12.75">
      <c r="B31" s="31" t="str">
        <f>Eingabe!B79</f>
        <v>Völlmerk Olli</v>
      </c>
      <c r="C31" s="33" t="str">
        <f>Eingabe!C79</f>
        <v>010104</v>
      </c>
      <c r="D31" s="33">
        <f>Eingabe!R79</f>
        <v>2303</v>
      </c>
      <c r="E31" s="33">
        <f>Eingabe!S79</f>
        <v>12</v>
      </c>
      <c r="F31" s="47">
        <f t="shared" si="0"/>
        <v>191.91666666666666</v>
      </c>
    </row>
    <row r="32" spans="2:6" ht="12.75">
      <c r="B32" s="31" t="str">
        <f>Eingabe!B158</f>
        <v>Laub Harald</v>
      </c>
      <c r="C32" s="33" t="str">
        <f>Eingabe!C158</f>
        <v>101822</v>
      </c>
      <c r="D32" s="33">
        <f>Eingabe!R158</f>
        <v>2272</v>
      </c>
      <c r="E32" s="33">
        <f>Eingabe!S158</f>
        <v>12</v>
      </c>
      <c r="F32" s="47">
        <f t="shared" si="0"/>
        <v>189.33333333333334</v>
      </c>
    </row>
    <row r="33" spans="2:6" ht="12.75">
      <c r="B33" s="31" t="str">
        <f>Eingabe!B88</f>
        <v>Fuchsbauer Jürgen</v>
      </c>
      <c r="C33" s="33" t="str">
        <f>Eingabe!C88</f>
        <v>120636</v>
      </c>
      <c r="D33" s="33">
        <f>Eingabe!R88</f>
        <v>2261</v>
      </c>
      <c r="E33" s="33">
        <f>Eingabe!S88</f>
        <v>12</v>
      </c>
      <c r="F33" s="47">
        <f t="shared" si="0"/>
        <v>188.41666666666666</v>
      </c>
    </row>
    <row r="34" spans="2:6" ht="12.75">
      <c r="B34" s="31" t="str">
        <f>Eingabe!B59</f>
        <v>Renner Alex</v>
      </c>
      <c r="C34" s="33" t="str">
        <f>Eingabe!C59</f>
        <v>250138</v>
      </c>
      <c r="D34" s="33">
        <f>Eingabe!R59</f>
        <v>2257</v>
      </c>
      <c r="E34" s="33">
        <f>Eingabe!S59</f>
        <v>12</v>
      </c>
      <c r="F34" s="47">
        <f t="shared" si="0"/>
        <v>188.08333333333334</v>
      </c>
    </row>
    <row r="35" spans="2:6" ht="12.75">
      <c r="B35" s="31" t="str">
        <f>Eingabe!B39</f>
        <v>Petsch Klaus</v>
      </c>
      <c r="C35" s="33" t="str">
        <f>Eingabe!C39</f>
        <v>050327</v>
      </c>
      <c r="D35" s="33">
        <f>Eingabe!R39</f>
        <v>2256</v>
      </c>
      <c r="E35" s="33">
        <f>Eingabe!S39</f>
        <v>12</v>
      </c>
      <c r="F35" s="47">
        <f t="shared" si="0"/>
        <v>188</v>
      </c>
    </row>
    <row r="36" spans="2:6" ht="12.75">
      <c r="B36" s="31" t="str">
        <f>Eingabe!B130</f>
        <v>Frank Jürgen</v>
      </c>
      <c r="C36" s="33" t="str">
        <f>Eingabe!C130</f>
        <v>100609</v>
      </c>
      <c r="D36" s="33">
        <f>Eingabe!R130</f>
        <v>1501</v>
      </c>
      <c r="E36" s="33">
        <f>Eingabe!S130</f>
        <v>8</v>
      </c>
      <c r="F36" s="47">
        <f t="shared" si="0"/>
        <v>187.625</v>
      </c>
    </row>
    <row r="37" spans="2:6" ht="12.75">
      <c r="B37" s="31" t="str">
        <f>Eingabe!B139</f>
        <v>Ulsamer Clemens jun.</v>
      </c>
      <c r="C37" s="33" t="str">
        <f>Eingabe!C139</f>
        <v>290413</v>
      </c>
      <c r="D37" s="33">
        <f>Eingabe!R139</f>
        <v>2237</v>
      </c>
      <c r="E37" s="33">
        <f>Eingabe!S139</f>
        <v>12</v>
      </c>
      <c r="F37" s="47">
        <f aca="true" t="shared" si="1" ref="F37:F68">IF(D37&gt;0,D37/E37,0)</f>
        <v>186.41666666666666</v>
      </c>
    </row>
    <row r="38" spans="2:6" ht="12.75">
      <c r="B38" s="31" t="str">
        <f>Eingabe!B69</f>
        <v>Posch Franz</v>
      </c>
      <c r="C38" s="33" t="str">
        <f>Eingabe!C69</f>
        <v>110808</v>
      </c>
      <c r="D38" s="33">
        <f>Eingabe!R69</f>
        <v>2228</v>
      </c>
      <c r="E38" s="33">
        <f>Eingabe!S69</f>
        <v>12</v>
      </c>
      <c r="F38" s="47">
        <f t="shared" si="1"/>
        <v>185.66666666666666</v>
      </c>
    </row>
    <row r="39" spans="2:6" ht="12.75">
      <c r="B39" s="31" t="str">
        <f>Eingabe!B129</f>
        <v>Huber Robert</v>
      </c>
      <c r="C39" s="33" t="str">
        <f>Eingabe!C129</f>
        <v>100601</v>
      </c>
      <c r="D39" s="33">
        <f>Eingabe!R129</f>
        <v>1485</v>
      </c>
      <c r="E39" s="33">
        <f>Eingabe!S129</f>
        <v>8</v>
      </c>
      <c r="F39" s="47">
        <f t="shared" si="1"/>
        <v>185.625</v>
      </c>
    </row>
    <row r="40" spans="2:6" ht="12.75">
      <c r="B40" s="31" t="str">
        <f>Eingabe!B128</f>
        <v>Poppek Andreas</v>
      </c>
      <c r="C40" s="33" t="str">
        <f>Eingabe!C128</f>
        <v>100622</v>
      </c>
      <c r="D40" s="33">
        <f>Eingabe!R128</f>
        <v>1666</v>
      </c>
      <c r="E40" s="33">
        <f>Eingabe!S128</f>
        <v>9</v>
      </c>
      <c r="F40" s="47">
        <f t="shared" si="1"/>
        <v>185.11111111111111</v>
      </c>
    </row>
    <row r="41" spans="2:6" ht="12.75">
      <c r="B41" s="31" t="str">
        <f>Eingabe!B108</f>
        <v>Brenner Eva</v>
      </c>
      <c r="C41" s="33" t="str">
        <f>Eingabe!C108</f>
        <v>010377</v>
      </c>
      <c r="D41" s="33">
        <f>Eingabe!R108</f>
        <v>2201</v>
      </c>
      <c r="E41" s="33">
        <f>Eingabe!S108</f>
        <v>12</v>
      </c>
      <c r="F41" s="47">
        <f t="shared" si="1"/>
        <v>183.41666666666666</v>
      </c>
    </row>
    <row r="42" spans="2:6" ht="12.75">
      <c r="B42" s="31" t="str">
        <f>Eingabe!B110</f>
        <v>Sipek Christine</v>
      </c>
      <c r="C42" s="33" t="str">
        <f>Eingabe!C110</f>
        <v>010370</v>
      </c>
      <c r="D42" s="33">
        <f>Eingabe!R110</f>
        <v>1649</v>
      </c>
      <c r="E42" s="33">
        <f>Eingabe!S110</f>
        <v>9</v>
      </c>
      <c r="F42" s="47">
        <f t="shared" si="1"/>
        <v>183.22222222222223</v>
      </c>
    </row>
    <row r="43" spans="2:6" ht="12.75">
      <c r="B43" s="31" t="str">
        <f>Eingabe!B149</f>
        <v>Kommer Thomas</v>
      </c>
      <c r="C43" s="33" t="str">
        <f>Eingabe!C149</f>
        <v>370122</v>
      </c>
      <c r="D43" s="33">
        <f>Eingabe!R149</f>
        <v>1279</v>
      </c>
      <c r="E43" s="33">
        <f>Eingabe!S149</f>
        <v>7</v>
      </c>
      <c r="F43" s="47">
        <f t="shared" si="1"/>
        <v>182.71428571428572</v>
      </c>
    </row>
    <row r="44" spans="2:6" ht="12.75">
      <c r="B44" s="31" t="str">
        <f>Eingabe!B78</f>
        <v>George Joe</v>
      </c>
      <c r="C44" s="33" t="str">
        <f>Eingabe!C78</f>
        <v>010127</v>
      </c>
      <c r="D44" s="33">
        <f>Eingabe!R78</f>
        <v>2186</v>
      </c>
      <c r="E44" s="33">
        <f>Eingabe!S78</f>
        <v>12</v>
      </c>
      <c r="F44" s="47">
        <f t="shared" si="1"/>
        <v>182.16666666666666</v>
      </c>
    </row>
    <row r="45" spans="2:6" ht="12.75">
      <c r="B45" s="31" t="str">
        <f>Eingabe!B118</f>
        <v>Piel Beate</v>
      </c>
      <c r="C45" s="33" t="str">
        <f>Eingabe!C118</f>
        <v>210170</v>
      </c>
      <c r="D45" s="33">
        <f>Eingabe!R118</f>
        <v>2163</v>
      </c>
      <c r="E45" s="33">
        <f>Eingabe!S118</f>
        <v>12</v>
      </c>
      <c r="F45" s="47">
        <f t="shared" si="1"/>
        <v>180.25</v>
      </c>
    </row>
    <row r="46" spans="2:6" ht="12.75">
      <c r="B46" s="31" t="str">
        <f>Eingabe!B152</f>
        <v>Schröder David</v>
      </c>
      <c r="C46" s="33" t="str">
        <f>Eingabe!C152</f>
        <v>370127</v>
      </c>
      <c r="D46" s="33">
        <f>Eingabe!R152</f>
        <v>1254</v>
      </c>
      <c r="E46" s="33">
        <f>Eingabe!S152</f>
        <v>7</v>
      </c>
      <c r="F46" s="47">
        <f t="shared" si="1"/>
        <v>179.14285714285714</v>
      </c>
    </row>
    <row r="47" spans="2:6" ht="12.75">
      <c r="B47" s="31" t="str">
        <f>Eingabe!B98</f>
        <v>Boch Manfred</v>
      </c>
      <c r="C47" s="33" t="str">
        <f>Eingabe!C98</f>
        <v>110817</v>
      </c>
      <c r="D47" s="33">
        <f>Eingabe!R98</f>
        <v>2143</v>
      </c>
      <c r="E47" s="33">
        <f>Eingabe!S98</f>
        <v>12</v>
      </c>
      <c r="F47" s="47">
        <f t="shared" si="1"/>
        <v>178.58333333333334</v>
      </c>
    </row>
    <row r="48" spans="2:6" ht="12.75">
      <c r="B48" s="31" t="str">
        <f>Eingabe!B111</f>
        <v>Völlmerk Sandra</v>
      </c>
      <c r="C48" s="33" t="str">
        <f>Eingabe!C111</f>
        <v>010373</v>
      </c>
      <c r="D48" s="33">
        <f>Eingabe!R111</f>
        <v>1939</v>
      </c>
      <c r="E48" s="33">
        <f>Eingabe!S111</f>
        <v>11</v>
      </c>
      <c r="F48" s="47">
        <f t="shared" si="1"/>
        <v>176.27272727272728</v>
      </c>
    </row>
    <row r="49" spans="2:6" ht="12.75">
      <c r="B49" s="31" t="str">
        <f>Eingabe!B138</f>
        <v>Rothenhöfer Karl</v>
      </c>
      <c r="C49" s="33" t="str">
        <f>Eingabe!C138</f>
        <v>290406</v>
      </c>
      <c r="D49" s="33">
        <f>Eingabe!R138</f>
        <v>2115</v>
      </c>
      <c r="E49" s="33">
        <f>Eingabe!S138</f>
        <v>12</v>
      </c>
      <c r="F49" s="47">
        <f t="shared" si="1"/>
        <v>176.25</v>
      </c>
    </row>
    <row r="50" spans="2:6" ht="12.75">
      <c r="B50" s="31" t="str">
        <f>Eingabe!B140</f>
        <v>Schön Sebastian</v>
      </c>
      <c r="C50" s="33" t="str">
        <f>Eingabe!C140</f>
        <v>290411</v>
      </c>
      <c r="D50" s="33">
        <f>Eingabe!R140</f>
        <v>2114</v>
      </c>
      <c r="E50" s="33">
        <f>Eingabe!S140</f>
        <v>12</v>
      </c>
      <c r="F50" s="47">
        <f t="shared" si="1"/>
        <v>176.16666666666666</v>
      </c>
    </row>
    <row r="51" spans="2:6" ht="12.75">
      <c r="B51" s="31" t="str">
        <f>Eingabe!B101</f>
        <v>Hacker Michael</v>
      </c>
      <c r="C51" s="33" t="str">
        <f>Eingabe!C101</f>
        <v>110821</v>
      </c>
      <c r="D51" s="33">
        <f>Eingabe!R101</f>
        <v>1369</v>
      </c>
      <c r="E51" s="33">
        <f>Eingabe!S101</f>
        <v>8</v>
      </c>
      <c r="F51" s="47">
        <f t="shared" si="1"/>
        <v>171.125</v>
      </c>
    </row>
    <row r="52" spans="2:6" ht="12.75">
      <c r="B52" s="31" t="str">
        <f>Eingabe!B119</f>
        <v>Gebhard Markus</v>
      </c>
      <c r="C52" s="33" t="str">
        <f>Eingabe!C119</f>
        <v>210125</v>
      </c>
      <c r="D52" s="33">
        <f>Eingabe!R119</f>
        <v>2036</v>
      </c>
      <c r="E52" s="33">
        <f>Eingabe!S119</f>
        <v>12</v>
      </c>
      <c r="F52" s="47">
        <f t="shared" si="1"/>
        <v>169.66666666666666</v>
      </c>
    </row>
    <row r="53" spans="2:6" ht="12.75">
      <c r="B53" s="31" t="str">
        <f>Eingabe!B160</f>
        <v>McFadden Gerhard</v>
      </c>
      <c r="C53" s="33" t="str">
        <f>Eingabe!C160</f>
        <v>101801</v>
      </c>
      <c r="D53" s="33">
        <f>Eingabe!R160</f>
        <v>2003</v>
      </c>
      <c r="E53" s="33">
        <f>Eingabe!S160</f>
        <v>12</v>
      </c>
      <c r="F53" s="47">
        <f t="shared" si="1"/>
        <v>166.91666666666666</v>
      </c>
    </row>
    <row r="54" spans="2:6" ht="12.75">
      <c r="B54" s="31" t="str">
        <f>Eingabe!B159</f>
        <v>Hofstetter Thomas</v>
      </c>
      <c r="C54" s="33" t="str">
        <f>Eingabe!C159</f>
        <v>101825</v>
      </c>
      <c r="D54" s="33">
        <f>Eingabe!R159</f>
        <v>1998</v>
      </c>
      <c r="E54" s="33">
        <f>Eingabe!S159</f>
        <v>12</v>
      </c>
      <c r="F54" s="47">
        <f t="shared" si="1"/>
        <v>166.5</v>
      </c>
    </row>
    <row r="55" spans="2:6" ht="12.75">
      <c r="B55" s="31" t="str">
        <f>Eingabe!B148</f>
        <v>Morgan Mark</v>
      </c>
      <c r="C55" s="33" t="str">
        <f>Eingabe!C148</f>
        <v>370126</v>
      </c>
      <c r="D55" s="33">
        <f>Eingabe!R148</f>
        <v>1163</v>
      </c>
      <c r="E55" s="33">
        <f>Eingabe!S148</f>
        <v>7</v>
      </c>
      <c r="F55" s="47">
        <f t="shared" si="1"/>
        <v>166.14285714285714</v>
      </c>
    </row>
    <row r="56" spans="2:6" ht="12.75">
      <c r="B56" s="31" t="str">
        <f>Eingabe!B99</f>
        <v>Hamfler Wolfgang</v>
      </c>
      <c r="C56" s="33" t="str">
        <f>Eingabe!C99</f>
        <v>110819</v>
      </c>
      <c r="D56" s="33">
        <f>Eingabe!R99</f>
        <v>653</v>
      </c>
      <c r="E56" s="33">
        <f>Eingabe!S99</f>
        <v>4</v>
      </c>
      <c r="F56" s="47">
        <f t="shared" si="1"/>
        <v>163.25</v>
      </c>
    </row>
    <row r="57" spans="2:6" ht="12.75">
      <c r="B57" s="31" t="str">
        <f>Eingabe!B109</f>
        <v>Kalytta Beate</v>
      </c>
      <c r="C57" s="33" t="str">
        <f>Eingabe!C109</f>
        <v>010378</v>
      </c>
      <c r="D57" s="33">
        <f>Eingabe!R109</f>
        <v>596</v>
      </c>
      <c r="E57" s="33">
        <f>Eingabe!S109</f>
        <v>4</v>
      </c>
      <c r="F57" s="47">
        <f t="shared" si="1"/>
        <v>149</v>
      </c>
    </row>
    <row r="58" spans="2:6" ht="12.75">
      <c r="B58" s="31">
        <f>Eingabe!B161</f>
        <v>0</v>
      </c>
      <c r="C58" s="33">
        <f>Eingabe!C161</f>
        <v>0</v>
      </c>
      <c r="D58" s="33">
        <f>Eingabe!R161</f>
        <v>0</v>
      </c>
      <c r="E58" s="33">
        <f>Eingabe!S161</f>
        <v>0</v>
      </c>
      <c r="F58" s="47">
        <f t="shared" si="1"/>
        <v>0</v>
      </c>
    </row>
    <row r="59" spans="2:6" ht="12.75">
      <c r="B59" s="31">
        <f>Eingabe!B121</f>
        <v>0</v>
      </c>
      <c r="C59" s="33">
        <f>Eingabe!C121</f>
        <v>0</v>
      </c>
      <c r="D59" s="33">
        <f>Eingabe!R121</f>
        <v>0</v>
      </c>
      <c r="E59" s="33">
        <f>Eingabe!S121</f>
        <v>0</v>
      </c>
      <c r="F59" s="47">
        <f t="shared" si="1"/>
        <v>0</v>
      </c>
    </row>
    <row r="60" spans="2:6" ht="12.75">
      <c r="B60" s="31">
        <f>Eingabe!B162</f>
        <v>0</v>
      </c>
      <c r="C60" s="33">
        <f>Eingabe!C162</f>
        <v>0</v>
      </c>
      <c r="D60" s="33">
        <f>Eingabe!R162</f>
        <v>0</v>
      </c>
      <c r="E60" s="33">
        <f>Eingabe!S162</f>
        <v>0</v>
      </c>
      <c r="F60" s="47">
        <f t="shared" si="1"/>
        <v>0</v>
      </c>
    </row>
    <row r="61" spans="2:6" ht="12.75">
      <c r="B61" s="31">
        <f>Eingabe!B141</f>
        <v>0</v>
      </c>
      <c r="C61" s="33">
        <f>Eingabe!C141</f>
        <v>0</v>
      </c>
      <c r="D61" s="33">
        <f>Eingabe!R141</f>
        <v>0</v>
      </c>
      <c r="E61" s="33">
        <f>Eingabe!S141</f>
        <v>0</v>
      </c>
      <c r="F61" s="47">
        <f t="shared" si="1"/>
        <v>0</v>
      </c>
    </row>
    <row r="62" spans="2:6" ht="12.75">
      <c r="B62" s="31">
        <f>Eingabe!B91</f>
        <v>0</v>
      </c>
      <c r="C62" s="33">
        <f>Eingabe!C91</f>
        <v>0</v>
      </c>
      <c r="D62" s="33">
        <f>Eingabe!R91</f>
        <v>0</v>
      </c>
      <c r="E62" s="33">
        <f>Eingabe!S91</f>
        <v>0</v>
      </c>
      <c r="F62" s="47">
        <f t="shared" si="1"/>
        <v>0</v>
      </c>
    </row>
    <row r="63" spans="2:6" ht="12.75">
      <c r="B63" s="31">
        <f>Eingabe!B112</f>
        <v>0</v>
      </c>
      <c r="C63" s="33">
        <f>Eingabe!C112</f>
        <v>0</v>
      </c>
      <c r="D63" s="33">
        <f>Eingabe!R112</f>
        <v>0</v>
      </c>
      <c r="E63" s="33">
        <f>Eingabe!S112</f>
        <v>0</v>
      </c>
      <c r="F63" s="47">
        <f t="shared" si="1"/>
        <v>0</v>
      </c>
    </row>
    <row r="64" spans="2:6" ht="12.75">
      <c r="B64" s="31">
        <f>Eingabe!B81</f>
        <v>0</v>
      </c>
      <c r="C64" s="33">
        <f>Eingabe!C81</f>
        <v>0</v>
      </c>
      <c r="D64" s="33">
        <f>Eingabe!R81</f>
        <v>0</v>
      </c>
      <c r="E64" s="33">
        <f>Eingabe!S81</f>
        <v>0</v>
      </c>
      <c r="F64" s="47">
        <f t="shared" si="1"/>
        <v>0</v>
      </c>
    </row>
    <row r="65" spans="2:6" ht="12.75">
      <c r="B65" s="31">
        <f>Eingabe!B82</f>
        <v>0</v>
      </c>
      <c r="C65" s="33">
        <f>Eingabe!C82</f>
        <v>0</v>
      </c>
      <c r="D65" s="33">
        <f>Eingabe!R82</f>
        <v>0</v>
      </c>
      <c r="E65" s="33">
        <f>Eingabe!S82</f>
        <v>0</v>
      </c>
      <c r="F65" s="47">
        <f t="shared" si="1"/>
        <v>0</v>
      </c>
    </row>
    <row r="66" spans="2:6" ht="12.75">
      <c r="B66" s="31">
        <f>Eingabe!B92</f>
        <v>0</v>
      </c>
      <c r="C66" s="33">
        <f>Eingabe!C92</f>
        <v>0</v>
      </c>
      <c r="D66" s="33">
        <f>Eingabe!R92</f>
        <v>0</v>
      </c>
      <c r="E66" s="33">
        <f>Eingabe!S92</f>
        <v>0</v>
      </c>
      <c r="F66" s="47">
        <f t="shared" si="1"/>
        <v>0</v>
      </c>
    </row>
    <row r="67" spans="2:6" ht="12.75">
      <c r="B67" s="31">
        <f>Eingabe!B61</f>
        <v>0</v>
      </c>
      <c r="C67" s="33">
        <f>Eingabe!C61</f>
        <v>0</v>
      </c>
      <c r="D67" s="33">
        <f>Eingabe!R61</f>
        <v>0</v>
      </c>
      <c r="E67" s="33">
        <f>Eingabe!S61</f>
        <v>0</v>
      </c>
      <c r="F67" s="47">
        <f t="shared" si="1"/>
        <v>0</v>
      </c>
    </row>
    <row r="68" spans="2:6" ht="12.75">
      <c r="B68" s="31">
        <f>Eingabe!B52</f>
        <v>0</v>
      </c>
      <c r="C68" s="33">
        <f>Eingabe!C52</f>
        <v>0</v>
      </c>
      <c r="D68" s="33">
        <f>Eingabe!R52</f>
        <v>0</v>
      </c>
      <c r="E68" s="33">
        <f>Eingabe!S52</f>
        <v>0</v>
      </c>
      <c r="F68" s="47">
        <f t="shared" si="1"/>
        <v>0</v>
      </c>
    </row>
    <row r="69" spans="2:6" ht="12.75">
      <c r="B69" s="31">
        <f>Eingabe!B51</f>
        <v>0</v>
      </c>
      <c r="C69" s="33">
        <f>Eingabe!C51</f>
        <v>0</v>
      </c>
      <c r="D69" s="33">
        <f>Eingabe!R51</f>
        <v>0</v>
      </c>
      <c r="E69" s="33">
        <f>Eingabe!S51</f>
        <v>0</v>
      </c>
      <c r="F69" s="47">
        <f aca="true" t="shared" si="2" ref="F69:F100">IF(D69&gt;0,D69/E69,0)</f>
        <v>0</v>
      </c>
    </row>
    <row r="70" spans="2:6" ht="12.75">
      <c r="B70" s="31">
        <f>Eingabe!B11</f>
        <v>0</v>
      </c>
      <c r="C70" s="33">
        <f>Eingabe!C11</f>
        <v>0</v>
      </c>
      <c r="D70" s="33">
        <f>Eingabe!R11</f>
        <v>0</v>
      </c>
      <c r="E70" s="33">
        <f>Eingabe!S11</f>
        <v>0</v>
      </c>
      <c r="F70" s="47">
        <f t="shared" si="2"/>
        <v>0</v>
      </c>
    </row>
    <row r="71" spans="2:6" ht="12.75">
      <c r="B71" s="31">
        <f>Eingabe!B12</f>
        <v>0</v>
      </c>
      <c r="C71" s="33">
        <f>Eingabe!C12</f>
        <v>0</v>
      </c>
      <c r="D71" s="33">
        <f>Eingabe!R12</f>
        <v>0</v>
      </c>
      <c r="E71" s="33">
        <f>Eingabe!S12</f>
        <v>0</v>
      </c>
      <c r="F71" s="47">
        <f t="shared" si="2"/>
        <v>0</v>
      </c>
    </row>
    <row r="72" spans="2:6" ht="12.75">
      <c r="B72" s="31">
        <f>Eingabe!B21</f>
        <v>0</v>
      </c>
      <c r="C72" s="33">
        <f>Eingabe!C21</f>
        <v>0</v>
      </c>
      <c r="D72" s="33">
        <f>Eingabe!R21</f>
        <v>0</v>
      </c>
      <c r="E72" s="33">
        <f>Eingabe!S21</f>
        <v>0</v>
      </c>
      <c r="F72" s="47">
        <f t="shared" si="2"/>
        <v>0</v>
      </c>
    </row>
    <row r="73" spans="2:6" ht="12.75">
      <c r="B73" s="31">
        <f>Eingabe!B22</f>
        <v>0</v>
      </c>
      <c r="C73" s="33">
        <f>Eingabe!C22</f>
        <v>0</v>
      </c>
      <c r="D73" s="33">
        <f>Eingabe!R22</f>
        <v>0</v>
      </c>
      <c r="E73" s="33">
        <f>Eingabe!S22</f>
        <v>0</v>
      </c>
      <c r="F73" s="47">
        <f t="shared" si="2"/>
        <v>0</v>
      </c>
    </row>
    <row r="74" spans="2:6" ht="12.75">
      <c r="B74" s="31">
        <f>Eingabe!B31</f>
        <v>0</v>
      </c>
      <c r="C74" s="33">
        <f>Eingabe!C31</f>
        <v>0</v>
      </c>
      <c r="D74" s="33">
        <f>Eingabe!R31</f>
        <v>0</v>
      </c>
      <c r="E74" s="33">
        <f>Eingabe!S31</f>
        <v>0</v>
      </c>
      <c r="F74" s="47">
        <f t="shared" si="2"/>
        <v>0</v>
      </c>
    </row>
    <row r="75" spans="2:6" ht="12.75">
      <c r="B75" s="31">
        <f>Eingabe!B32</f>
        <v>0</v>
      </c>
      <c r="C75" s="33">
        <f>Eingabe!C32</f>
        <v>0</v>
      </c>
      <c r="D75" s="33">
        <f>Eingabe!R32</f>
        <v>0</v>
      </c>
      <c r="E75" s="33">
        <f>Eingabe!S32</f>
        <v>0</v>
      </c>
      <c r="F75" s="47">
        <f t="shared" si="2"/>
        <v>0</v>
      </c>
    </row>
    <row r="76" spans="2:6" ht="12.75">
      <c r="B76" s="31">
        <f>Eingabe!B41</f>
        <v>0</v>
      </c>
      <c r="C76" s="33">
        <f>Eingabe!C41</f>
        <v>0</v>
      </c>
      <c r="D76" s="33">
        <f>Eingabe!R41</f>
        <v>0</v>
      </c>
      <c r="E76" s="33">
        <f>Eingabe!S41</f>
        <v>0</v>
      </c>
      <c r="F76" s="47">
        <f t="shared" si="2"/>
        <v>0</v>
      </c>
    </row>
    <row r="77" spans="2:6" ht="12.75">
      <c r="B77" s="31">
        <f>Eingabe!B42</f>
        <v>0</v>
      </c>
      <c r="C77" s="33">
        <f>Eingabe!C42</f>
        <v>0</v>
      </c>
      <c r="D77" s="33">
        <f>Eingabe!R42</f>
        <v>0</v>
      </c>
      <c r="E77" s="33">
        <f>Eingabe!S42</f>
        <v>0</v>
      </c>
      <c r="F77" s="47">
        <f t="shared" si="2"/>
        <v>0</v>
      </c>
    </row>
    <row r="78" spans="2:6" ht="12.75">
      <c r="B78" s="31">
        <f>Eingabe!B62</f>
        <v>0</v>
      </c>
      <c r="C78" s="33">
        <f>Eingabe!C62</f>
        <v>0</v>
      </c>
      <c r="D78" s="33">
        <f>Eingabe!R62</f>
        <v>0</v>
      </c>
      <c r="E78" s="33">
        <f>Eingabe!S62</f>
        <v>0</v>
      </c>
      <c r="F78" s="47">
        <f t="shared" si="2"/>
        <v>0</v>
      </c>
    </row>
    <row r="79" spans="2:6" ht="12.75">
      <c r="B79" s="31">
        <f>Eingabe!B71</f>
        <v>0</v>
      </c>
      <c r="C79" s="33">
        <f>Eingabe!C71</f>
        <v>0</v>
      </c>
      <c r="D79" s="33">
        <f>Eingabe!R71</f>
        <v>0</v>
      </c>
      <c r="E79" s="33">
        <f>Eingabe!S71</f>
        <v>0</v>
      </c>
      <c r="F79" s="47">
        <f t="shared" si="2"/>
        <v>0</v>
      </c>
    </row>
    <row r="80" spans="2:6" ht="12.75">
      <c r="B80" s="31">
        <f>Eingabe!B72</f>
        <v>0</v>
      </c>
      <c r="C80" s="33">
        <f>Eingabe!C72</f>
        <v>0</v>
      </c>
      <c r="D80" s="33">
        <f>Eingabe!R72</f>
        <v>0</v>
      </c>
      <c r="E80" s="33">
        <f>Eingabe!S72</f>
        <v>0</v>
      </c>
      <c r="F80" s="47">
        <f t="shared" si="2"/>
        <v>0</v>
      </c>
    </row>
    <row r="81" spans="2:6" ht="12.75">
      <c r="B81" s="31">
        <f>Eingabe!B102</f>
        <v>0</v>
      </c>
      <c r="C81" s="33">
        <f>Eingabe!C102</f>
        <v>0</v>
      </c>
      <c r="D81" s="33">
        <f>Eingabe!R102</f>
        <v>0</v>
      </c>
      <c r="E81" s="33">
        <f>Eingabe!S102</f>
        <v>0</v>
      </c>
      <c r="F81" s="47">
        <f t="shared" si="2"/>
        <v>0</v>
      </c>
    </row>
    <row r="82" spans="2:6" ht="12.75">
      <c r="B82" s="31">
        <f>Eingabe!B122</f>
        <v>0</v>
      </c>
      <c r="C82" s="33">
        <f>Eingabe!C122</f>
        <v>0</v>
      </c>
      <c r="D82" s="33">
        <f>Eingabe!R122</f>
        <v>0</v>
      </c>
      <c r="E82" s="33">
        <f>Eingabe!S122</f>
        <v>0</v>
      </c>
      <c r="F82" s="47">
        <f t="shared" si="2"/>
        <v>0</v>
      </c>
    </row>
    <row r="83" spans="2:6" ht="12.75">
      <c r="B83" s="31">
        <f>Eingabe!B132</f>
        <v>0</v>
      </c>
      <c r="C83" s="33">
        <f>Eingabe!C132</f>
        <v>0</v>
      </c>
      <c r="D83" s="33">
        <f>Eingabe!R132</f>
        <v>0</v>
      </c>
      <c r="E83" s="33">
        <f>Eingabe!S132</f>
        <v>0</v>
      </c>
      <c r="F83" s="47">
        <f t="shared" si="2"/>
        <v>0</v>
      </c>
    </row>
    <row r="84" spans="2:6" ht="13.5" thickBot="1">
      <c r="B84" s="35">
        <f>Eingabe!B142</f>
        <v>0</v>
      </c>
      <c r="C84" s="37">
        <f>Eingabe!C142</f>
        <v>0</v>
      </c>
      <c r="D84" s="37">
        <f>Eingabe!R142</f>
        <v>0</v>
      </c>
      <c r="E84" s="37">
        <f>Eingabe!S142</f>
        <v>0</v>
      </c>
      <c r="F84" s="48">
        <f t="shared" si="2"/>
        <v>0</v>
      </c>
    </row>
  </sheetData>
  <mergeCells count="1">
    <mergeCell ref="B2:F2"/>
  </mergeCells>
  <printOptions/>
  <pageMargins left="0.79" right="0.79" top="0.98" bottom="0.98" header="0.49" footer="0.49"/>
  <pageSetup horizontalDpi="300" verticalDpi="300" orientation="portrait" paperSize="9" scale="97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</dc:creator>
  <cp:keywords/>
  <dc:description/>
  <cp:lastModifiedBy>Raimund Hessling</cp:lastModifiedBy>
  <cp:lastPrinted>2005-07-03T15:03:04Z</cp:lastPrinted>
  <dcterms:created xsi:type="dcterms:W3CDTF">2005-06-29T14:43:58Z</dcterms:created>
  <dcterms:modified xsi:type="dcterms:W3CDTF">2005-07-12T15:30:55Z</dcterms:modified>
  <cp:category/>
  <cp:version/>
  <cp:contentType/>
  <cp:contentStatus/>
</cp:coreProperties>
</file>