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935" windowWidth="12120" windowHeight="4980" tabRatio="992" firstSheet="4" activeTab="13"/>
  </bookViews>
  <sheets>
    <sheet name="Herren A" sheetId="1" r:id="rId1"/>
    <sheet name="Herren B" sheetId="2" r:id="rId2"/>
    <sheet name="Herren C" sheetId="3" r:id="rId3"/>
    <sheet name="Herren D" sheetId="4" r:id="rId4"/>
    <sheet name="Herren E,F" sheetId="5" r:id="rId5"/>
    <sheet name="Damen A,B,C" sheetId="6" r:id="rId6"/>
    <sheet name="Damen D,E,F" sheetId="7" r:id="rId7"/>
    <sheet name="STL HERREN A" sheetId="8" r:id="rId8"/>
    <sheet name="STL Herren B" sheetId="9" r:id="rId9"/>
    <sheet name="STL HERREN C" sheetId="10" r:id="rId10"/>
    <sheet name="STL HERREN D" sheetId="11" r:id="rId11"/>
    <sheet name="STL HERREN E F" sheetId="12" r:id="rId12"/>
    <sheet name=" STL DAMEN A B C" sheetId="13" r:id="rId13"/>
    <sheet name="STL DAMEN D E F" sheetId="14" r:id="rId14"/>
    <sheet name="Alle" sheetId="15" r:id="rId15"/>
  </sheets>
  <definedNames>
    <definedName name="_xlnm.Print_Area" localSheetId="5">'Damen A,B,C'!$A$1:$AE$31</definedName>
    <definedName name="_xlnm.Print_Area" localSheetId="6">'Damen D,E,F'!$A$3:$AE$38</definedName>
    <definedName name="_xlnm.Print_Area" localSheetId="0">'Herren A'!$A$1:$AE$25</definedName>
    <definedName name="_xlnm.Print_Area" localSheetId="1">'Herren B'!$A$1:$AE$39</definedName>
    <definedName name="_xlnm.Print_Area" localSheetId="2">'Herren C'!$A$1:$AE$41</definedName>
    <definedName name="_xlnm.Print_Area" localSheetId="3">'Herren D'!$A$1:$AF$65</definedName>
    <definedName name="_xlnm.Print_Area" localSheetId="4">'Herren E,F'!$A$1:$AF$35</definedName>
  </definedNames>
  <calcPr fullCalcOnLoad="1"/>
</workbook>
</file>

<file path=xl/sharedStrings.xml><?xml version="1.0" encoding="utf-8"?>
<sst xmlns="http://schemas.openxmlformats.org/spreadsheetml/2006/main" count="1986" uniqueCount="380">
  <si>
    <t>Sektion Bowling im BSKV</t>
  </si>
  <si>
    <t>Damen</t>
  </si>
  <si>
    <t>1.</t>
  </si>
  <si>
    <t>Vorrunde</t>
  </si>
  <si>
    <t>Zwi.-Runde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</si>
  <si>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</si>
  <si>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</si>
  <si>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</si>
  <si>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</si>
  <si>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</si>
  <si>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</si>
  <si>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</si>
  <si>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</si>
  <si>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</si>
  <si>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</si>
  <si>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</si>
  <si>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</si>
  <si>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</si>
  <si>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</si>
  <si>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</si>
  <si>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</si>
  <si>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</si>
  <si>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</si>
  <si>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</si>
  <si>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Stepladderspiele incl.Handicap</t>
  </si>
  <si>
    <t>Stand nach der Qualifikation (12 Spiele incl Handicap)</t>
  </si>
  <si>
    <t>RL</t>
  </si>
  <si>
    <t>Gruppe D</t>
  </si>
  <si>
    <t>BCN</t>
  </si>
  <si>
    <t>COB</t>
  </si>
  <si>
    <t>BHB</t>
  </si>
  <si>
    <t>BAM</t>
  </si>
  <si>
    <t>Gruppe C</t>
  </si>
  <si>
    <t xml:space="preserve">Damen </t>
  </si>
  <si>
    <t>HERREN</t>
  </si>
  <si>
    <t xml:space="preserve">HERREN </t>
  </si>
  <si>
    <t>Gruppe E / F</t>
  </si>
  <si>
    <t>REG</t>
  </si>
  <si>
    <t>MÜL</t>
  </si>
  <si>
    <t>HÖB</t>
  </si>
  <si>
    <t>AUG</t>
  </si>
  <si>
    <t>ULM</t>
  </si>
  <si>
    <t>TÖL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</si>
  <si>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</si>
  <si>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</si>
  <si>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</si>
  <si>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</si>
  <si>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</si>
  <si>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</si>
  <si>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</si>
  <si>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</si>
  <si>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</si>
  <si>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</si>
  <si>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</si>
  <si>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</si>
  <si>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</si>
  <si>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NAME</t>
  </si>
  <si>
    <t>HC/Spiel</t>
  </si>
  <si>
    <t>HC</t>
  </si>
  <si>
    <t>Gesamt</t>
  </si>
  <si>
    <t>Sp</t>
  </si>
  <si>
    <t>Schnitt</t>
  </si>
  <si>
    <t>Pl</t>
  </si>
  <si>
    <t>ENDSTAND</t>
  </si>
  <si>
    <t xml:space="preserve">Stand nach der Qualifikation 12 Spiele </t>
  </si>
  <si>
    <t>Sieger gegen Platz 3</t>
  </si>
  <si>
    <t>Sieger gegen Platz 2</t>
  </si>
  <si>
    <t>Platz 5 gegen Platz 4</t>
  </si>
  <si>
    <t>Sieger gegen Platz 1</t>
  </si>
  <si>
    <t xml:space="preserve">          Stand nach der Qualifikation (12 Spiele incl Handicap)</t>
  </si>
  <si>
    <t>Platz 4</t>
  </si>
  <si>
    <t>Platz 5</t>
  </si>
  <si>
    <t>Platz 3</t>
  </si>
  <si>
    <t>Platz 2</t>
  </si>
  <si>
    <t>Platz 1</t>
  </si>
  <si>
    <t xml:space="preserve">Platz 5 </t>
  </si>
  <si>
    <t xml:space="preserve">Platz 5    </t>
  </si>
  <si>
    <t>Finale</t>
  </si>
  <si>
    <t>Gruppe A</t>
  </si>
  <si>
    <t>Gruppe B</t>
  </si>
  <si>
    <t>Bayerisches Ranglistenturnier 2005</t>
  </si>
  <si>
    <t>15.-17. Juli 2005</t>
  </si>
  <si>
    <t>MainFranken-Bowling Bamberg</t>
  </si>
  <si>
    <t>Gruppe A/B/C</t>
  </si>
  <si>
    <t>Gruppe D/E/F</t>
  </si>
  <si>
    <t>A</t>
  </si>
  <si>
    <t>Fischbach, Max</t>
  </si>
  <si>
    <t>Fleischhauer, Achim</t>
  </si>
  <si>
    <t>Gürz, Wolfgang</t>
  </si>
  <si>
    <t>Köpf, Rainer</t>
  </si>
  <si>
    <t>Lilge, Klaus</t>
  </si>
  <si>
    <t>Mauerer, Dieter</t>
  </si>
  <si>
    <t>Schindler, Daniel</t>
  </si>
  <si>
    <t>Schuster, Dieter</t>
  </si>
  <si>
    <t>Weber, Wolfgang</t>
  </si>
  <si>
    <t>Wölki, Robert</t>
  </si>
  <si>
    <t>Zimmermann, Alfred</t>
  </si>
  <si>
    <t>B</t>
  </si>
  <si>
    <t>Albert, Horst</t>
  </si>
  <si>
    <t>Blank, Otto</t>
  </si>
  <si>
    <t>Fuchs, Roland</t>
  </si>
  <si>
    <t>Fuchsbauer, Jürgen</t>
  </si>
  <si>
    <t>George, Joe</t>
  </si>
  <si>
    <t>Gernböck, Udo</t>
  </si>
  <si>
    <t>Gruosso, Antonio</t>
  </si>
  <si>
    <t>Harles, Mike</t>
  </si>
  <si>
    <t>Hernitschek, Andreas</t>
  </si>
  <si>
    <t>Karl, William</t>
  </si>
  <si>
    <t>Kretschmer, Wolfgang</t>
  </si>
  <si>
    <t>Mc Fadden, Gerhard</t>
  </si>
  <si>
    <t>Milkau, Daniel</t>
  </si>
  <si>
    <t>Pröll, Richard</t>
  </si>
  <si>
    <t>Renner, Alex</t>
  </si>
  <si>
    <t>Schardt, Hans</t>
  </si>
  <si>
    <t>Schick, Andy</t>
  </si>
  <si>
    <t>Specht, Peter</t>
  </si>
  <si>
    <t>Ulber, Helmut</t>
  </si>
  <si>
    <t>Ulber, Manuel</t>
  </si>
  <si>
    <t>Völlmerk, Oliver</t>
  </si>
  <si>
    <t>Walzer, Peter</t>
  </si>
  <si>
    <t>Weiske, Klaus</t>
  </si>
  <si>
    <t>Weiskopf, Peter</t>
  </si>
  <si>
    <t>Wimmer, Peter</t>
  </si>
  <si>
    <t>C</t>
  </si>
  <si>
    <t>Baldissera, Rainer</t>
  </si>
  <si>
    <t>D</t>
  </si>
  <si>
    <t>Barchmann, Jens</t>
  </si>
  <si>
    <t>Bayer, Uwe</t>
  </si>
  <si>
    <t>Czombera, Alexander</t>
  </si>
  <si>
    <t>Colaiocco, Marco</t>
  </si>
  <si>
    <t>Ertl, Jürgen</t>
  </si>
  <si>
    <t>Fiochetta, Anthony</t>
  </si>
  <si>
    <t>Friedel, Jürgen</t>
  </si>
  <si>
    <t>Faltlhauser, Karl</t>
  </si>
  <si>
    <t>Gastl, Peter</t>
  </si>
  <si>
    <t>Görn, Michael</t>
  </si>
  <si>
    <t>Gauernack, Thomas</t>
  </si>
  <si>
    <t>Hirt, Peter</t>
  </si>
  <si>
    <t>Hödl, Bruno</t>
  </si>
  <si>
    <t>Keppler, Bernd</t>
  </si>
  <si>
    <t>Karamovic, Michael</t>
  </si>
  <si>
    <t>Lehmann, Torsten</t>
  </si>
  <si>
    <t>Lipfert, Mario</t>
  </si>
  <si>
    <t>Losch, Benjamin</t>
  </si>
  <si>
    <t>Mata, Ramon</t>
  </si>
  <si>
    <t>Meister, Josef</t>
  </si>
  <si>
    <t>Meyer, Andreas</t>
  </si>
  <si>
    <t>Mattler, Ralf</t>
  </si>
  <si>
    <t>Obermüller, Harry</t>
  </si>
  <si>
    <t>Prell, Patrick</t>
  </si>
  <si>
    <t>Rechenberg, Christian</t>
  </si>
  <si>
    <t>Rechenberg, Dieter</t>
  </si>
  <si>
    <t>Reichel, Peter</t>
  </si>
  <si>
    <t>Rotter, Aurelian</t>
  </si>
  <si>
    <t>Peltier, Rickey</t>
  </si>
  <si>
    <t>Plassmann, Klaus</t>
  </si>
  <si>
    <t>Sander, Rene</t>
  </si>
  <si>
    <t>Singer, Michael</t>
  </si>
  <si>
    <t>Schmitt, Jürgen</t>
  </si>
  <si>
    <t>Seitz, Michael</t>
  </si>
  <si>
    <t>Stegbauer, Anton</t>
  </si>
  <si>
    <t>Stegner, Ottmar</t>
  </si>
  <si>
    <t>Schwarz, Michael</t>
  </si>
  <si>
    <t>Thomas, Horst</t>
  </si>
  <si>
    <t>Trapphardt, Bernd</t>
  </si>
  <si>
    <t>Völk, Florian</t>
  </si>
  <si>
    <t>Weber, Christian</t>
  </si>
  <si>
    <t>Weitmann, Benno</t>
  </si>
  <si>
    <t>Wellendorf, Norbert</t>
  </si>
  <si>
    <t>Westphal, Roland</t>
  </si>
  <si>
    <t>Winkler, Marcus</t>
  </si>
  <si>
    <t>Wildegger, Manfred</t>
  </si>
  <si>
    <t>Zimmermann, Herbert</t>
  </si>
  <si>
    <t>Batusha, Burim</t>
  </si>
  <si>
    <t>E</t>
  </si>
  <si>
    <t>Brinner, Heinz</t>
  </si>
  <si>
    <t>Dähre, Dieter</t>
  </si>
  <si>
    <t>Diemer, Jürgen</t>
  </si>
  <si>
    <t>Escher, Reiner</t>
  </si>
  <si>
    <t>Hauck, Karl-Heinz</t>
  </si>
  <si>
    <t>Herrmann, Uwe</t>
  </si>
  <si>
    <t>Mayer, Wolfgang</t>
  </si>
  <si>
    <t>Meyer, Marco</t>
  </si>
  <si>
    <t>Musewald, Klaus</t>
  </si>
  <si>
    <t>Montag, Michael</t>
  </si>
  <si>
    <t>Niesner, Christian</t>
  </si>
  <si>
    <t>Neuner, Roman</t>
  </si>
  <si>
    <t>Ott, Sebastian</t>
  </si>
  <si>
    <t>Rieling, Sven</t>
  </si>
  <si>
    <t>Robison, James</t>
  </si>
  <si>
    <t>Puchert, Matthias</t>
  </si>
  <si>
    <t>Schmid, Ernst</t>
  </si>
  <si>
    <t>Schnaitter, Werner</t>
  </si>
  <si>
    <t>Wahlich, Ottfried</t>
  </si>
  <si>
    <t>F</t>
  </si>
  <si>
    <t>Oppel, Christian</t>
  </si>
  <si>
    <t>Stöckinger, Sven</t>
  </si>
  <si>
    <t>Utz, Helmut</t>
  </si>
  <si>
    <t>Brenner, Eva-Maria</t>
  </si>
  <si>
    <t>Nirrengarten, Jessica</t>
  </si>
  <si>
    <t>Wildegger, Steffi</t>
  </si>
  <si>
    <t>Facius, Monic</t>
  </si>
  <si>
    <t>Lindner, Eva</t>
  </si>
  <si>
    <t>Müller, Franziska</t>
  </si>
  <si>
    <t>Wagner, Janina</t>
  </si>
  <si>
    <t>Weiske, Marina</t>
  </si>
  <si>
    <t>Gericke, Sara</t>
  </si>
  <si>
    <t>Hernitschek, Angelika</t>
  </si>
  <si>
    <t>Kalytta, Beate</t>
  </si>
  <si>
    <t>Krämer, Gisela</t>
  </si>
  <si>
    <t>McFadden, Brigitte</t>
  </si>
  <si>
    <t>Riemerschmid, Petra</t>
  </si>
  <si>
    <t>Schmitt, Ingeborg</t>
  </si>
  <si>
    <t>Reslmaier, Sabine</t>
  </si>
  <si>
    <t>Stegbauer, Anita</t>
  </si>
  <si>
    <t>Völlmerk, Claudia</t>
  </si>
  <si>
    <t>Wagenhöfer, Elke</t>
  </si>
  <si>
    <t>Baier, Christine</t>
  </si>
  <si>
    <t>Baldissera, Elisabeth</t>
  </si>
  <si>
    <t>Fuchsbauer, Christine</t>
  </si>
  <si>
    <t>Himmelein, Tina</t>
  </si>
  <si>
    <t>Hessling, Heide</t>
  </si>
  <si>
    <t>Hübsch, Steffi</t>
  </si>
  <si>
    <t>Oltersdorf, Gabriela</t>
  </si>
  <si>
    <t>Keller, Christine</t>
  </si>
  <si>
    <t>Menz, Petra</t>
  </si>
  <si>
    <t>Pech, Andrea</t>
  </si>
  <si>
    <t>Rechenberg, Nicole</t>
  </si>
  <si>
    <t>Riedmaier, Sandra</t>
  </si>
  <si>
    <t>Schelhorn, Heidemarie</t>
  </si>
  <si>
    <t>Schiftner, Marion</t>
  </si>
  <si>
    <t>Schuster, Else</t>
  </si>
  <si>
    <t>Schweizer, Elisabeth</t>
  </si>
  <si>
    <t>Völk, Sieglinde</t>
  </si>
  <si>
    <t>Will, Tamara</t>
  </si>
  <si>
    <t>Zimmermann, Edith</t>
  </si>
  <si>
    <t>Brinner, Gisela</t>
  </si>
  <si>
    <t>Dopieralski, Hanna</t>
  </si>
  <si>
    <t>Freischlad, Gerrit</t>
  </si>
  <si>
    <t>Jäger, Karin</t>
  </si>
  <si>
    <t>Zick, Inge</t>
  </si>
  <si>
    <t>Trapphardt, Monika</t>
  </si>
  <si>
    <t>Kleim, Thomas</t>
  </si>
  <si>
    <t xml:space="preserve">ABV </t>
  </si>
  <si>
    <t>ABV</t>
  </si>
  <si>
    <t>WÜR</t>
  </si>
  <si>
    <t>MKV</t>
  </si>
  <si>
    <t>BAY</t>
  </si>
  <si>
    <t>LAU</t>
  </si>
  <si>
    <t>Saffer, Stefan</t>
  </si>
  <si>
    <t>Schrafstetter, Stefan</t>
  </si>
  <si>
    <t>STE</t>
  </si>
  <si>
    <t>ERL</t>
  </si>
  <si>
    <t>ROT</t>
  </si>
  <si>
    <t>LIF</t>
  </si>
  <si>
    <t>PAF</t>
  </si>
  <si>
    <t>Herren Gruppe C</t>
  </si>
  <si>
    <t>Zwischenrunde</t>
  </si>
  <si>
    <t>Damen ABC</t>
  </si>
  <si>
    <t>Damen DEF</t>
  </si>
  <si>
    <t>Herren Gruppe A</t>
  </si>
  <si>
    <t>Verein</t>
  </si>
  <si>
    <t>Brown, Phil</t>
  </si>
  <si>
    <t>Childress, Toni</t>
  </si>
  <si>
    <t>Dobmeier, Max</t>
  </si>
  <si>
    <t>Drache, Wolfgang</t>
  </si>
  <si>
    <t>Fröse, Uwe</t>
  </si>
  <si>
    <t>Gattinger, Georg</t>
  </si>
  <si>
    <t>Globig, Kalle</t>
  </si>
  <si>
    <t>Gröpler, Gert</t>
  </si>
  <si>
    <t>Gürz, Thomas</t>
  </si>
  <si>
    <t>Herold, Manfred</t>
  </si>
  <si>
    <t>Jäger, Peter</t>
  </si>
  <si>
    <t>Kahle, Ehrenfried</t>
  </si>
  <si>
    <t>Langhammer, Andreas</t>
  </si>
  <si>
    <t>Langhammer, Jürgen</t>
  </si>
  <si>
    <t>Langhammer, Markus</t>
  </si>
  <si>
    <t>Leipold, Rainer</t>
  </si>
  <si>
    <t>Menzinger, Josef</t>
  </si>
  <si>
    <t>Mihatsch, Rudi</t>
  </si>
  <si>
    <t>Müller, Michael</t>
  </si>
  <si>
    <t>Nödel, Rainer</t>
  </si>
  <si>
    <t>Ott, Ludwig</t>
  </si>
  <si>
    <t>Paar, Michael</t>
  </si>
  <si>
    <t>Röhrle, Richard</t>
  </si>
  <si>
    <t>Saffer, Wolfgang</t>
  </si>
  <si>
    <t>Schnurrer, Christian</t>
  </si>
  <si>
    <t>Schwarz, Markus</t>
  </si>
  <si>
    <t>Sfamurri, Peppino</t>
  </si>
  <si>
    <t>Sipek, Anton</t>
  </si>
  <si>
    <t>Tiefenbach, Olaf</t>
  </si>
  <si>
    <t>ING</t>
  </si>
  <si>
    <t>Herren Gruppe B</t>
  </si>
  <si>
    <t>Herren Gruppe E,F</t>
  </si>
  <si>
    <t>Herren Gruppe D</t>
  </si>
  <si>
    <t>Heilig,Marcel</t>
  </si>
  <si>
    <t>Schlundt, Michael</t>
  </si>
  <si>
    <t>Hunold, Michael-Th.</t>
  </si>
  <si>
    <t>Doßler, Thomas</t>
  </si>
  <si>
    <t>RL-Nummer</t>
  </si>
  <si>
    <t>Leikam,Bianca</t>
  </si>
  <si>
    <t>25 01 46</t>
  </si>
  <si>
    <t>32 03 12</t>
  </si>
  <si>
    <t>20 01 18</t>
  </si>
  <si>
    <t>32 99 01</t>
  </si>
  <si>
    <t>01 02 15</t>
  </si>
  <si>
    <t>01 02 30</t>
  </si>
  <si>
    <t>01 02 08</t>
  </si>
  <si>
    <t>01 02 31</t>
  </si>
  <si>
    <t>01 02 17</t>
  </si>
  <si>
    <t>17 02 03</t>
  </si>
  <si>
    <t>10 27 20</t>
  </si>
  <si>
    <t>01 20 46</t>
  </si>
  <si>
    <t>01 02 11</t>
  </si>
  <si>
    <t>01 02 06</t>
  </si>
  <si>
    <t>Stallworth,Holton</t>
  </si>
  <si>
    <t>Stibel, Blasius</t>
  </si>
  <si>
    <t>Luible Christian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</si>
  <si>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</si>
  <si>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</si>
  <si>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</si>
  <si>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</si>
  <si>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</si>
  <si>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</si>
  <si>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</si>
  <si>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</si>
  <si>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</si>
  <si>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</si>
  <si>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</si>
  <si>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</si>
  <si>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</si>
  <si>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</si>
  <si>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</si>
  <si>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</si>
  <si>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</si>
  <si>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</si>
  <si>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</si>
  <si>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</si>
  <si>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</si>
  <si>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</si>
  <si>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</si>
  <si>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</si>
  <si>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</si>
  <si>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</si>
  <si>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</si>
  <si>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</si>
  <si>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</si>
  <si>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</si>
  <si>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</si>
  <si>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</si>
  <si>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</si>
  <si>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</si>
  <si>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</si>
  <si>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</si>
  <si>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</si>
  <si>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</si>
  <si>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</si>
  <si>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</si>
  <si>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</si>
  <si>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</si>
  <si>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</si>
  <si>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</si>
  <si>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</si>
  <si>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</si>
  <si>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</si>
  <si>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</si>
  <si>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</si>
  <si>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</si>
  <si>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</si>
  <si>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</si>
  <si>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</si>
  <si>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</si>
  <si>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Hergenröder, Dom.</t>
  </si>
  <si>
    <t>Sipek Christine</t>
  </si>
  <si>
    <t>Mayr, Ruth</t>
  </si>
  <si>
    <t>Mair, Hans-J.</t>
  </si>
  <si>
    <t>Zehendner, Markus</t>
  </si>
  <si>
    <t xml:space="preserve"> </t>
  </si>
  <si>
    <t xml:space="preserve">Platz 3   </t>
  </si>
  <si>
    <t xml:space="preserve">Platz 2 </t>
  </si>
</sst>
</file>

<file path=xl/styles.xml><?xml version="1.0" encoding="utf-8"?>
<styleSheet xmlns="http://schemas.openxmlformats.org/spreadsheetml/2006/main">
  <numFmts count="3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  <numFmt numFmtId="173" formatCode="##,###,###"/>
    <numFmt numFmtId="174" formatCode="##\ ##\ ###"/>
    <numFmt numFmtId="175" formatCode="##\ ##\ ##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0\ 00\ 00"/>
    <numFmt numFmtId="180" formatCode="0#\ ##\ ##"/>
    <numFmt numFmtId="181" formatCode="0#\ #\ #\ ##"/>
    <numFmt numFmtId="182" formatCode="0.0"/>
    <numFmt numFmtId="183" formatCode="0.000"/>
    <numFmt numFmtId="184" formatCode="0.000000"/>
    <numFmt numFmtId="185" formatCode="0.00000"/>
    <numFmt numFmtId="186" formatCode="0.0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0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13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3" xfId="0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7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1" fontId="5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9" fontId="0" fillId="0" borderId="15" xfId="0" applyNumberForma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right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Continuous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81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181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49" fontId="24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2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23" fillId="0" borderId="0" xfId="0" applyNumberFormat="1" applyFont="1" applyAlignment="1">
      <alignment horizontal="right"/>
    </xf>
    <xf numFmtId="0" fontId="20" fillId="0" borderId="3" xfId="0" applyFont="1" applyBorder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Continuous" vertical="center"/>
    </xf>
    <xf numFmtId="2" fontId="0" fillId="0" borderId="0" xfId="0" applyNumberFormat="1" applyFont="1" applyBorder="1" applyAlignment="1">
      <alignment horizontal="centerContinuous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Continuous"/>
    </xf>
    <xf numFmtId="0" fontId="0" fillId="0" borderId="1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Zeros="0" zoomScale="75" zoomScaleNormal="75" zoomScaleSheetLayoutView="75" workbookViewId="0" topLeftCell="B6">
      <selection activeCell="B27" sqref="B27"/>
    </sheetView>
  </sheetViews>
  <sheetFormatPr defaultColWidth="11.421875" defaultRowHeight="12.75"/>
  <cols>
    <col min="1" max="1" width="4.00390625" style="0" customWidth="1"/>
    <col min="2" max="2" width="3.57421875" style="0" customWidth="1"/>
    <col min="3" max="3" width="6.421875" style="0" customWidth="1"/>
    <col min="4" max="4" width="20.8515625" style="0" customWidth="1"/>
    <col min="5" max="5" width="10.140625" style="0" customWidth="1"/>
    <col min="6" max="6" width="9.421875" style="0" customWidth="1"/>
    <col min="7" max="12" width="5.140625" style="0" customWidth="1"/>
    <col min="13" max="13" width="7.57421875" style="0" customWidth="1"/>
    <col min="14" max="14" width="4.00390625" style="0" customWidth="1"/>
    <col min="15" max="15" width="9.28125" style="0" bestFit="1" customWidth="1"/>
    <col min="16" max="16" width="1.8515625" style="0" customWidth="1"/>
    <col min="17" max="17" width="4.140625" style="0" bestFit="1" customWidth="1"/>
    <col min="18" max="18" width="14.421875" style="0" customWidth="1"/>
    <col min="19" max="19" width="9.57421875" style="0" bestFit="1" customWidth="1"/>
    <col min="20" max="25" width="5.140625" style="0" customWidth="1"/>
    <col min="26" max="26" width="8.421875" style="0" customWidth="1"/>
    <col min="27" max="27" width="5.140625" style="0" customWidth="1"/>
    <col min="28" max="28" width="8.7109375" style="0" customWidth="1"/>
    <col min="29" max="29" width="1.8515625" style="0" bestFit="1" customWidth="1"/>
    <col min="30" max="30" width="3.8515625" style="0" customWidth="1"/>
    <col min="31" max="31" width="11.57421875" style="0" bestFit="1" customWidth="1"/>
  </cols>
  <sheetData>
    <row r="1" spans="1:18" ht="13.5" thickBot="1">
      <c r="A1" s="1"/>
      <c r="B1" s="2"/>
      <c r="C1" s="2"/>
      <c r="E1" s="34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9.75" customHeight="1" thickTop="1">
      <c r="A2" s="5"/>
      <c r="B2" s="6"/>
      <c r="C2" s="6"/>
      <c r="D2" s="7"/>
      <c r="E2" s="45"/>
      <c r="F2" s="7"/>
      <c r="G2" s="7"/>
      <c r="H2" s="6"/>
      <c r="I2" s="6"/>
      <c r="J2" s="6"/>
      <c r="K2" s="6"/>
      <c r="L2" s="6"/>
      <c r="M2" s="7"/>
      <c r="N2" s="7"/>
      <c r="O2" s="7"/>
      <c r="P2" s="7"/>
      <c r="Q2" s="7"/>
      <c r="R2" s="7"/>
    </row>
    <row r="3" spans="1:18" ht="18">
      <c r="A3" s="48" t="s">
        <v>80</v>
      </c>
      <c r="B3" s="49"/>
      <c r="C3" s="49"/>
      <c r="D3" s="50"/>
      <c r="E3" s="50"/>
      <c r="F3" s="50"/>
      <c r="G3" s="51"/>
      <c r="H3" s="51"/>
      <c r="I3" s="51"/>
      <c r="J3" s="51"/>
      <c r="K3" s="51"/>
      <c r="L3" s="51"/>
      <c r="M3" s="49"/>
      <c r="N3" s="49"/>
      <c r="O3" s="52"/>
      <c r="P3" s="50"/>
      <c r="Q3" s="49"/>
      <c r="R3" s="50"/>
    </row>
    <row r="4" spans="1:18" ht="15.75">
      <c r="A4" s="12" t="s">
        <v>0</v>
      </c>
      <c r="B4" s="8"/>
      <c r="C4" s="8"/>
      <c r="D4" s="9"/>
      <c r="E4" s="9"/>
      <c r="F4" s="10"/>
      <c r="G4" s="10"/>
      <c r="H4" s="10"/>
      <c r="I4" s="10"/>
      <c r="J4" s="10"/>
      <c r="K4" s="10"/>
      <c r="L4" s="8"/>
      <c r="M4" s="8"/>
      <c r="N4" s="11"/>
      <c r="O4" s="9"/>
      <c r="P4" s="8"/>
      <c r="Q4" s="9"/>
      <c r="R4" s="12"/>
    </row>
    <row r="5" spans="1:18" ht="15.75">
      <c r="A5" s="1"/>
      <c r="B5" s="2"/>
      <c r="C5" s="2"/>
      <c r="D5" s="13"/>
      <c r="E5" s="55"/>
      <c r="F5" s="55" t="s">
        <v>260</v>
      </c>
      <c r="G5" s="55"/>
      <c r="H5" s="49"/>
      <c r="I5" s="49"/>
      <c r="J5" s="2"/>
      <c r="K5" s="2"/>
      <c r="L5" s="2"/>
      <c r="M5" s="2"/>
      <c r="N5" s="2"/>
      <c r="O5" s="2"/>
      <c r="P5" s="2"/>
      <c r="Q5" s="14"/>
      <c r="R5" s="14"/>
    </row>
    <row r="6" spans="1:18" ht="16.5">
      <c r="A6" s="15" t="s">
        <v>81</v>
      </c>
      <c r="B6" s="16"/>
      <c r="C6" s="16"/>
      <c r="D6" s="17"/>
      <c r="E6" s="46"/>
      <c r="F6" s="54"/>
      <c r="G6" s="19"/>
      <c r="H6" s="13"/>
      <c r="I6" s="8"/>
      <c r="J6" s="8"/>
      <c r="K6" s="8"/>
      <c r="L6" s="8"/>
      <c r="M6" s="20"/>
      <c r="N6" s="20"/>
      <c r="R6" s="21" t="s">
        <v>82</v>
      </c>
    </row>
    <row r="7" spans="1:18" ht="9" customHeight="1" thickBot="1">
      <c r="A7" s="22"/>
      <c r="B7" s="23"/>
      <c r="C7" s="23"/>
      <c r="D7" s="24"/>
      <c r="E7" s="35"/>
      <c r="F7" s="24"/>
      <c r="G7" s="24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</row>
    <row r="8" spans="1:18" ht="9" customHeight="1" thickTop="1">
      <c r="A8" s="1"/>
      <c r="B8" s="2"/>
      <c r="C8" s="2"/>
      <c r="D8" s="4"/>
      <c r="E8" s="39"/>
      <c r="F8" s="4"/>
      <c r="G8" s="4"/>
      <c r="H8" s="25"/>
      <c r="I8" s="25"/>
      <c r="J8" s="25"/>
      <c r="K8" s="25"/>
      <c r="L8" s="25"/>
      <c r="M8" s="4"/>
      <c r="N8" s="4"/>
      <c r="O8" s="4"/>
      <c r="P8" s="4"/>
      <c r="R8" s="4"/>
    </row>
    <row r="9" spans="1:23" ht="16.5">
      <c r="A9" s="26"/>
      <c r="B9" s="27"/>
      <c r="C9" s="27"/>
      <c r="D9" s="28"/>
      <c r="E9" s="47"/>
      <c r="F9" s="18"/>
      <c r="G9" s="10"/>
      <c r="H9" s="13"/>
      <c r="I9" s="13"/>
      <c r="J9" s="13" t="s">
        <v>3</v>
      </c>
      <c r="K9" s="13"/>
      <c r="L9" s="13"/>
      <c r="M9" s="29"/>
      <c r="N9" s="29"/>
      <c r="O9" s="30"/>
      <c r="P9" s="27"/>
      <c r="Q9" s="27"/>
      <c r="R9" s="21"/>
      <c r="W9" s="13" t="s">
        <v>257</v>
      </c>
    </row>
    <row r="10" spans="1:33" ht="13.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1" ht="15" customHeight="1" thickTop="1">
      <c r="A11" s="59" t="s">
        <v>62</v>
      </c>
      <c r="B11" s="25" t="s">
        <v>26</v>
      </c>
      <c r="C11" s="121" t="s">
        <v>261</v>
      </c>
      <c r="D11" s="4" t="s">
        <v>56</v>
      </c>
      <c r="E11" s="39" t="s">
        <v>299</v>
      </c>
      <c r="F11" s="4"/>
      <c r="G11" s="39">
        <v>1</v>
      </c>
      <c r="H11" s="39">
        <v>2</v>
      </c>
      <c r="I11" s="39">
        <v>3</v>
      </c>
      <c r="J11" s="39">
        <v>4</v>
      </c>
      <c r="K11" s="39">
        <v>5</v>
      </c>
      <c r="L11" s="39">
        <v>6</v>
      </c>
      <c r="M11" s="39" t="s">
        <v>59</v>
      </c>
      <c r="N11" s="39" t="s">
        <v>58</v>
      </c>
      <c r="O11" s="39" t="s">
        <v>59</v>
      </c>
      <c r="P11" s="39"/>
      <c r="Q11" s="39" t="s">
        <v>60</v>
      </c>
      <c r="R11" s="79" t="s">
        <v>61</v>
      </c>
      <c r="S11" s="79"/>
      <c r="T11" s="39">
        <v>1</v>
      </c>
      <c r="U11" s="39">
        <v>2</v>
      </c>
      <c r="V11" s="39">
        <v>3</v>
      </c>
      <c r="W11" s="39">
        <v>4</v>
      </c>
      <c r="X11" s="39">
        <v>5</v>
      </c>
      <c r="Y11" s="39">
        <v>6</v>
      </c>
      <c r="Z11" s="39" t="s">
        <v>59</v>
      </c>
      <c r="AA11" s="39" t="s">
        <v>58</v>
      </c>
      <c r="AB11" s="39" t="s">
        <v>59</v>
      </c>
      <c r="AC11" s="39"/>
      <c r="AD11" s="39" t="s">
        <v>60</v>
      </c>
      <c r="AE11" s="79" t="s">
        <v>61</v>
      </c>
    </row>
    <row r="12" spans="1:31" ht="28.5" customHeight="1">
      <c r="A12" s="31" t="s">
        <v>319</v>
      </c>
      <c r="B12" t="s">
        <v>85</v>
      </c>
      <c r="C12" s="120" t="s">
        <v>246</v>
      </c>
      <c r="D12" s="32" t="s">
        <v>95</v>
      </c>
      <c r="E12" s="131">
        <v>102514</v>
      </c>
      <c r="F12" s="33" t="s">
        <v>3</v>
      </c>
      <c r="G12" s="70">
        <v>234</v>
      </c>
      <c r="H12" s="70">
        <v>233</v>
      </c>
      <c r="I12" s="70">
        <v>193</v>
      </c>
      <c r="J12" s="70">
        <v>240</v>
      </c>
      <c r="K12" s="70">
        <v>248</v>
      </c>
      <c r="L12" s="70">
        <v>259</v>
      </c>
      <c r="M12" s="71">
        <f aca="true" t="shared" si="0" ref="M12:M44">SUM(G12:L12)</f>
        <v>1407</v>
      </c>
      <c r="N12" s="72"/>
      <c r="O12" s="71">
        <f aca="true" t="shared" si="1" ref="O12:O44">SUM(M12:N12)</f>
        <v>1407</v>
      </c>
      <c r="P12" s="69"/>
      <c r="Q12" s="77">
        <f aca="true" t="shared" si="2" ref="Q12:Q44">COUNTIF(G12:L12,"&gt;0")</f>
        <v>6</v>
      </c>
      <c r="R12" s="78">
        <f aca="true" t="shared" si="3" ref="R12:R25">O12/Q12</f>
        <v>234.5</v>
      </c>
      <c r="S12" s="33" t="s">
        <v>4</v>
      </c>
      <c r="T12" s="73">
        <v>276</v>
      </c>
      <c r="U12" s="73">
        <v>259</v>
      </c>
      <c r="V12" s="73">
        <v>267</v>
      </c>
      <c r="W12" s="73">
        <v>219</v>
      </c>
      <c r="X12" s="73">
        <v>217</v>
      </c>
      <c r="Y12" s="73">
        <v>289</v>
      </c>
      <c r="Z12" s="74">
        <f aca="true" t="shared" si="4" ref="Z12:Z44">SUM(T12:Y12)</f>
        <v>1527</v>
      </c>
      <c r="AA12" s="75"/>
      <c r="AB12" s="74">
        <f aca="true" t="shared" si="5" ref="AB12:AB44">SUM(Z12:AA12,O12)</f>
        <v>2934</v>
      </c>
      <c r="AC12" s="76"/>
      <c r="AD12" s="77">
        <f aca="true" t="shared" si="6" ref="AD12:AD44">COUNTIF(T12:Y12,"&gt;0")+Q12</f>
        <v>12</v>
      </c>
      <c r="AE12" s="78">
        <f aca="true" t="shared" si="7" ref="AE12:AE25">AB12/AD12</f>
        <v>244.5</v>
      </c>
    </row>
    <row r="13" spans="1:31" ht="28.5" customHeight="1">
      <c r="A13" s="31" t="s">
        <v>318</v>
      </c>
      <c r="B13" t="s">
        <v>85</v>
      </c>
      <c r="C13" s="53" t="s">
        <v>38</v>
      </c>
      <c r="D13" s="32" t="s">
        <v>87</v>
      </c>
      <c r="E13" s="131">
        <v>300830</v>
      </c>
      <c r="F13" s="33" t="s">
        <v>3</v>
      </c>
      <c r="G13" s="70">
        <v>268</v>
      </c>
      <c r="H13" s="70">
        <v>190</v>
      </c>
      <c r="I13" s="70">
        <v>211</v>
      </c>
      <c r="J13" s="70">
        <v>193</v>
      </c>
      <c r="K13" s="70">
        <v>215</v>
      </c>
      <c r="L13" s="70">
        <v>202</v>
      </c>
      <c r="M13" s="71">
        <f t="shared" si="0"/>
        <v>1279</v>
      </c>
      <c r="N13" s="72"/>
      <c r="O13" s="71">
        <f t="shared" si="1"/>
        <v>1279</v>
      </c>
      <c r="P13" s="69"/>
      <c r="Q13" s="77">
        <f t="shared" si="2"/>
        <v>6</v>
      </c>
      <c r="R13" s="78">
        <f t="shared" si="3"/>
        <v>213.16666666666666</v>
      </c>
      <c r="S13" s="33" t="s">
        <v>4</v>
      </c>
      <c r="T13" s="73">
        <v>213</v>
      </c>
      <c r="U13" s="73">
        <v>224</v>
      </c>
      <c r="V13" s="73">
        <v>258</v>
      </c>
      <c r="W13" s="73">
        <v>255</v>
      </c>
      <c r="X13" s="73">
        <v>245</v>
      </c>
      <c r="Y13" s="73">
        <v>204</v>
      </c>
      <c r="Z13" s="74">
        <f t="shared" si="4"/>
        <v>1399</v>
      </c>
      <c r="AA13" s="75"/>
      <c r="AB13" s="74">
        <f t="shared" si="5"/>
        <v>2678</v>
      </c>
      <c r="AC13" s="76"/>
      <c r="AD13" s="77">
        <f t="shared" si="6"/>
        <v>12</v>
      </c>
      <c r="AE13" s="78">
        <f t="shared" si="7"/>
        <v>223.16666666666666</v>
      </c>
    </row>
    <row r="14" spans="1:31" ht="28.5" customHeight="1">
      <c r="A14" s="31" t="s">
        <v>320</v>
      </c>
      <c r="B14" t="s">
        <v>85</v>
      </c>
      <c r="C14" s="53" t="s">
        <v>38</v>
      </c>
      <c r="D14" s="32" t="s">
        <v>89</v>
      </c>
      <c r="E14" s="131">
        <v>300803</v>
      </c>
      <c r="F14" s="33" t="s">
        <v>3</v>
      </c>
      <c r="G14" s="70">
        <v>176</v>
      </c>
      <c r="H14" s="70">
        <v>170</v>
      </c>
      <c r="I14" s="70">
        <v>227</v>
      </c>
      <c r="J14" s="70">
        <v>296</v>
      </c>
      <c r="K14" s="70">
        <v>194</v>
      </c>
      <c r="L14" s="70">
        <v>247</v>
      </c>
      <c r="M14" s="71">
        <f t="shared" si="0"/>
        <v>1310</v>
      </c>
      <c r="N14" s="72"/>
      <c r="O14" s="71">
        <f t="shared" si="1"/>
        <v>1310</v>
      </c>
      <c r="P14" s="69"/>
      <c r="Q14" s="77">
        <f t="shared" si="2"/>
        <v>6</v>
      </c>
      <c r="R14" s="78">
        <f t="shared" si="3"/>
        <v>218.33333333333334</v>
      </c>
      <c r="S14" s="33" t="s">
        <v>4</v>
      </c>
      <c r="T14" s="73">
        <v>193</v>
      </c>
      <c r="U14" s="73">
        <v>185</v>
      </c>
      <c r="V14" s="73">
        <v>248</v>
      </c>
      <c r="W14" s="73">
        <v>239</v>
      </c>
      <c r="X14" s="73">
        <v>237</v>
      </c>
      <c r="Y14" s="73">
        <v>255</v>
      </c>
      <c r="Z14" s="74">
        <f t="shared" si="4"/>
        <v>1357</v>
      </c>
      <c r="AA14" s="75"/>
      <c r="AB14" s="74">
        <f t="shared" si="5"/>
        <v>2667</v>
      </c>
      <c r="AC14" s="76"/>
      <c r="AD14" s="77">
        <f t="shared" si="6"/>
        <v>12</v>
      </c>
      <c r="AE14" s="78">
        <f t="shared" si="7"/>
        <v>222.25</v>
      </c>
    </row>
    <row r="15" spans="1:31" ht="28.5" customHeight="1">
      <c r="A15" s="31" t="s">
        <v>321</v>
      </c>
      <c r="B15" t="s">
        <v>85</v>
      </c>
      <c r="C15" s="53" t="s">
        <v>243</v>
      </c>
      <c r="D15" s="32" t="s">
        <v>86</v>
      </c>
      <c r="E15" s="131">
        <v>250128</v>
      </c>
      <c r="F15" s="33" t="s">
        <v>3</v>
      </c>
      <c r="G15" s="70">
        <v>226</v>
      </c>
      <c r="H15" s="70">
        <v>257</v>
      </c>
      <c r="I15" s="70">
        <v>192</v>
      </c>
      <c r="J15" s="70">
        <v>222</v>
      </c>
      <c r="K15" s="70">
        <v>215</v>
      </c>
      <c r="L15" s="70">
        <v>210</v>
      </c>
      <c r="M15" s="71">
        <f t="shared" si="0"/>
        <v>1322</v>
      </c>
      <c r="N15" s="72"/>
      <c r="O15" s="71">
        <f t="shared" si="1"/>
        <v>1322</v>
      </c>
      <c r="P15" s="69"/>
      <c r="Q15" s="77">
        <f t="shared" si="2"/>
        <v>6</v>
      </c>
      <c r="R15" s="78">
        <f t="shared" si="3"/>
        <v>220.33333333333334</v>
      </c>
      <c r="S15" s="33" t="s">
        <v>4</v>
      </c>
      <c r="T15" s="73">
        <v>214</v>
      </c>
      <c r="U15" s="73">
        <v>195</v>
      </c>
      <c r="V15" s="73">
        <v>206</v>
      </c>
      <c r="W15" s="73">
        <v>244</v>
      </c>
      <c r="X15" s="73">
        <v>239</v>
      </c>
      <c r="Y15" s="73">
        <v>236</v>
      </c>
      <c r="Z15" s="74">
        <f t="shared" si="4"/>
        <v>1334</v>
      </c>
      <c r="AA15" s="75"/>
      <c r="AB15" s="74">
        <f t="shared" si="5"/>
        <v>2656</v>
      </c>
      <c r="AC15" s="76"/>
      <c r="AD15" s="77">
        <f t="shared" si="6"/>
        <v>12</v>
      </c>
      <c r="AE15" s="78">
        <f t="shared" si="7"/>
        <v>221.33333333333334</v>
      </c>
    </row>
    <row r="16" spans="1:31" ht="28.5" customHeight="1">
      <c r="A16" s="31" t="s">
        <v>322</v>
      </c>
      <c r="B16" t="s">
        <v>85</v>
      </c>
      <c r="C16" s="53" t="s">
        <v>245</v>
      </c>
      <c r="D16" s="32" t="s">
        <v>88</v>
      </c>
      <c r="E16" s="131">
        <v>170204</v>
      </c>
      <c r="F16" s="33" t="s">
        <v>3</v>
      </c>
      <c r="G16" s="70">
        <v>211</v>
      </c>
      <c r="H16" s="70">
        <v>231</v>
      </c>
      <c r="I16" s="70">
        <v>259</v>
      </c>
      <c r="J16" s="70">
        <v>246</v>
      </c>
      <c r="K16" s="70">
        <v>191</v>
      </c>
      <c r="L16" s="70">
        <v>197</v>
      </c>
      <c r="M16" s="71">
        <f t="shared" si="0"/>
        <v>1335</v>
      </c>
      <c r="N16" s="72"/>
      <c r="O16" s="71">
        <f t="shared" si="1"/>
        <v>1335</v>
      </c>
      <c r="P16" s="69"/>
      <c r="Q16" s="77">
        <f t="shared" si="2"/>
        <v>6</v>
      </c>
      <c r="R16" s="78">
        <f t="shared" si="3"/>
        <v>222.5</v>
      </c>
      <c r="S16" s="33" t="s">
        <v>4</v>
      </c>
      <c r="T16" s="73">
        <v>235</v>
      </c>
      <c r="U16" s="73">
        <v>190</v>
      </c>
      <c r="V16" s="73">
        <v>211</v>
      </c>
      <c r="W16" s="73">
        <v>188</v>
      </c>
      <c r="X16" s="73">
        <v>257</v>
      </c>
      <c r="Y16" s="73">
        <v>229</v>
      </c>
      <c r="Z16" s="74">
        <f t="shared" si="4"/>
        <v>1310</v>
      </c>
      <c r="AA16" s="75"/>
      <c r="AB16" s="74">
        <f t="shared" si="5"/>
        <v>2645</v>
      </c>
      <c r="AC16" s="76"/>
      <c r="AD16" s="77">
        <f t="shared" si="6"/>
        <v>12</v>
      </c>
      <c r="AE16" s="78">
        <f t="shared" si="7"/>
        <v>220.41666666666666</v>
      </c>
    </row>
    <row r="17" spans="1:31" ht="28.5" customHeight="1">
      <c r="A17" s="31" t="s">
        <v>323</v>
      </c>
      <c r="B17" t="s">
        <v>85</v>
      </c>
      <c r="C17" s="123" t="s">
        <v>246</v>
      </c>
      <c r="D17" s="32" t="s">
        <v>372</v>
      </c>
      <c r="E17" s="131">
        <v>120641</v>
      </c>
      <c r="F17" s="33" t="s">
        <v>3</v>
      </c>
      <c r="G17" s="70">
        <v>235</v>
      </c>
      <c r="H17" s="70">
        <v>243</v>
      </c>
      <c r="I17" s="70">
        <v>247</v>
      </c>
      <c r="J17" s="70">
        <v>195</v>
      </c>
      <c r="K17" s="70">
        <v>183</v>
      </c>
      <c r="L17" s="70">
        <v>224</v>
      </c>
      <c r="M17" s="71">
        <f t="shared" si="0"/>
        <v>1327</v>
      </c>
      <c r="N17" s="72"/>
      <c r="O17" s="71">
        <f t="shared" si="1"/>
        <v>1327</v>
      </c>
      <c r="P17" s="69"/>
      <c r="Q17" s="77">
        <f t="shared" si="2"/>
        <v>6</v>
      </c>
      <c r="R17" s="78">
        <f t="shared" si="3"/>
        <v>221.16666666666666</v>
      </c>
      <c r="S17" s="33" t="s">
        <v>4</v>
      </c>
      <c r="T17" s="73">
        <v>206</v>
      </c>
      <c r="U17" s="73">
        <v>218</v>
      </c>
      <c r="V17" s="73">
        <v>245</v>
      </c>
      <c r="W17" s="73">
        <v>211</v>
      </c>
      <c r="X17" s="73">
        <v>211</v>
      </c>
      <c r="Y17" s="73">
        <v>172</v>
      </c>
      <c r="Z17" s="74">
        <f t="shared" si="4"/>
        <v>1263</v>
      </c>
      <c r="AA17" s="75"/>
      <c r="AB17" s="74">
        <f t="shared" si="5"/>
        <v>2590</v>
      </c>
      <c r="AC17" s="76"/>
      <c r="AD17" s="77">
        <f t="shared" si="6"/>
        <v>12</v>
      </c>
      <c r="AE17" s="78">
        <f t="shared" si="7"/>
        <v>215.83333333333334</v>
      </c>
    </row>
    <row r="18" spans="1:31" ht="28.5" customHeight="1">
      <c r="A18" s="31" t="s">
        <v>324</v>
      </c>
      <c r="B18" t="s">
        <v>85</v>
      </c>
      <c r="C18" s="53" t="s">
        <v>243</v>
      </c>
      <c r="D18" s="32" t="s">
        <v>315</v>
      </c>
      <c r="E18" s="131">
        <v>250160</v>
      </c>
      <c r="F18" s="33" t="s">
        <v>3</v>
      </c>
      <c r="G18" s="70">
        <v>235</v>
      </c>
      <c r="H18" s="70">
        <v>206</v>
      </c>
      <c r="I18" s="70">
        <v>200</v>
      </c>
      <c r="J18" s="70">
        <v>203</v>
      </c>
      <c r="K18" s="70">
        <v>259</v>
      </c>
      <c r="L18" s="70">
        <v>223</v>
      </c>
      <c r="M18" s="71">
        <f t="shared" si="0"/>
        <v>1326</v>
      </c>
      <c r="N18" s="72"/>
      <c r="O18" s="71">
        <f t="shared" si="1"/>
        <v>1326</v>
      </c>
      <c r="P18" s="69"/>
      <c r="Q18" s="77">
        <f t="shared" si="2"/>
        <v>6</v>
      </c>
      <c r="R18" s="78">
        <f t="shared" si="3"/>
        <v>221</v>
      </c>
      <c r="S18" s="33" t="s">
        <v>4</v>
      </c>
      <c r="T18" s="73">
        <v>186</v>
      </c>
      <c r="U18" s="73">
        <v>153</v>
      </c>
      <c r="V18" s="73">
        <v>258</v>
      </c>
      <c r="W18" s="73">
        <v>210</v>
      </c>
      <c r="X18" s="73">
        <v>222</v>
      </c>
      <c r="Y18" s="73">
        <v>226</v>
      </c>
      <c r="Z18" s="74">
        <f t="shared" si="4"/>
        <v>1255</v>
      </c>
      <c r="AA18" s="75"/>
      <c r="AB18" s="74">
        <f t="shared" si="5"/>
        <v>2581</v>
      </c>
      <c r="AC18" s="76"/>
      <c r="AD18" s="77">
        <f t="shared" si="6"/>
        <v>12</v>
      </c>
      <c r="AE18" s="78">
        <f t="shared" si="7"/>
        <v>215.08333333333334</v>
      </c>
    </row>
    <row r="19" spans="1:31" ht="28.5" customHeight="1">
      <c r="A19" s="31" t="s">
        <v>325</v>
      </c>
      <c r="B19" t="s">
        <v>85</v>
      </c>
      <c r="C19" s="120" t="s">
        <v>40</v>
      </c>
      <c r="D19" s="32" t="s">
        <v>90</v>
      </c>
      <c r="E19" s="131">
        <v>0</v>
      </c>
      <c r="F19" s="33" t="s">
        <v>3</v>
      </c>
      <c r="G19" s="70">
        <v>245</v>
      </c>
      <c r="H19" s="70">
        <v>153</v>
      </c>
      <c r="I19" s="70">
        <v>188</v>
      </c>
      <c r="J19" s="70">
        <v>227</v>
      </c>
      <c r="K19" s="70">
        <v>189</v>
      </c>
      <c r="L19" s="70">
        <v>268</v>
      </c>
      <c r="M19" s="71">
        <f t="shared" si="0"/>
        <v>1270</v>
      </c>
      <c r="N19" s="72"/>
      <c r="O19" s="71">
        <f t="shared" si="1"/>
        <v>1270</v>
      </c>
      <c r="P19" s="69"/>
      <c r="Q19" s="77">
        <f t="shared" si="2"/>
        <v>6</v>
      </c>
      <c r="R19" s="78">
        <f t="shared" si="3"/>
        <v>211.66666666666666</v>
      </c>
      <c r="S19" s="33" t="s">
        <v>4</v>
      </c>
      <c r="T19" s="73">
        <v>179</v>
      </c>
      <c r="U19" s="73">
        <v>163</v>
      </c>
      <c r="V19" s="73">
        <v>168</v>
      </c>
      <c r="W19" s="73">
        <v>183</v>
      </c>
      <c r="X19" s="73">
        <v>147</v>
      </c>
      <c r="Y19" s="73">
        <v>155</v>
      </c>
      <c r="Z19" s="74">
        <f t="shared" si="4"/>
        <v>995</v>
      </c>
      <c r="AA19" s="75"/>
      <c r="AB19" s="74">
        <f t="shared" si="5"/>
        <v>2265</v>
      </c>
      <c r="AC19" s="76"/>
      <c r="AD19" s="77">
        <f t="shared" si="6"/>
        <v>12</v>
      </c>
      <c r="AE19" s="78">
        <f t="shared" si="7"/>
        <v>188.75</v>
      </c>
    </row>
    <row r="20" spans="1:31" ht="28.5" customHeight="1">
      <c r="A20" s="31" t="s">
        <v>326</v>
      </c>
      <c r="B20" t="s">
        <v>85</v>
      </c>
      <c r="C20" s="53" t="s">
        <v>28</v>
      </c>
      <c r="D20" s="32" t="s">
        <v>93</v>
      </c>
      <c r="E20" s="131">
        <v>110707</v>
      </c>
      <c r="F20" s="33" t="s">
        <v>3</v>
      </c>
      <c r="G20" s="70">
        <v>186</v>
      </c>
      <c r="H20" s="70">
        <v>202</v>
      </c>
      <c r="I20" s="70">
        <v>269</v>
      </c>
      <c r="J20" s="70">
        <v>192</v>
      </c>
      <c r="K20" s="70">
        <v>148</v>
      </c>
      <c r="L20" s="70">
        <v>235</v>
      </c>
      <c r="M20" s="71">
        <f t="shared" si="0"/>
        <v>1232</v>
      </c>
      <c r="N20" s="72"/>
      <c r="O20" s="71">
        <f t="shared" si="1"/>
        <v>1232</v>
      </c>
      <c r="P20" s="69"/>
      <c r="Q20" s="77">
        <f t="shared" si="2"/>
        <v>6</v>
      </c>
      <c r="R20" s="78">
        <f t="shared" si="3"/>
        <v>205.33333333333334</v>
      </c>
      <c r="S20" s="33" t="s">
        <v>4</v>
      </c>
      <c r="T20" s="73"/>
      <c r="U20" s="73"/>
      <c r="V20" s="73"/>
      <c r="W20" s="73"/>
      <c r="X20" s="73"/>
      <c r="Y20" s="73"/>
      <c r="Z20" s="74">
        <f t="shared" si="4"/>
        <v>0</v>
      </c>
      <c r="AA20" s="75"/>
      <c r="AB20" s="74">
        <f t="shared" si="5"/>
        <v>1232</v>
      </c>
      <c r="AC20" s="76"/>
      <c r="AD20" s="77">
        <f t="shared" si="6"/>
        <v>6</v>
      </c>
      <c r="AE20" s="78">
        <f t="shared" si="7"/>
        <v>205.33333333333334</v>
      </c>
    </row>
    <row r="21" spans="1:31" ht="28.5" customHeight="1">
      <c r="A21" s="31" t="s">
        <v>327</v>
      </c>
      <c r="B21" t="s">
        <v>85</v>
      </c>
      <c r="C21" s="53" t="s">
        <v>246</v>
      </c>
      <c r="D21" s="32" t="s">
        <v>96</v>
      </c>
      <c r="E21" s="131">
        <v>101534</v>
      </c>
      <c r="F21" s="33" t="s">
        <v>3</v>
      </c>
      <c r="G21" s="70">
        <v>213</v>
      </c>
      <c r="H21" s="70">
        <v>191</v>
      </c>
      <c r="I21" s="70">
        <v>183</v>
      </c>
      <c r="J21" s="70">
        <v>193</v>
      </c>
      <c r="K21" s="70">
        <v>216</v>
      </c>
      <c r="L21" s="70">
        <v>212</v>
      </c>
      <c r="M21" s="71">
        <f t="shared" si="0"/>
        <v>1208</v>
      </c>
      <c r="N21" s="72"/>
      <c r="O21" s="71">
        <f t="shared" si="1"/>
        <v>1208</v>
      </c>
      <c r="P21" s="69"/>
      <c r="Q21" s="77">
        <f t="shared" si="2"/>
        <v>6</v>
      </c>
      <c r="R21" s="78">
        <f t="shared" si="3"/>
        <v>201.33333333333334</v>
      </c>
      <c r="S21" s="33" t="s">
        <v>4</v>
      </c>
      <c r="T21" s="73"/>
      <c r="U21" s="73"/>
      <c r="V21" s="73"/>
      <c r="W21" s="73"/>
      <c r="X21" s="73"/>
      <c r="Y21" s="73"/>
      <c r="Z21" s="74">
        <f t="shared" si="4"/>
        <v>0</v>
      </c>
      <c r="AA21" s="75"/>
      <c r="AB21" s="74">
        <f t="shared" si="5"/>
        <v>1208</v>
      </c>
      <c r="AC21" s="76"/>
      <c r="AD21" s="77">
        <f t="shared" si="6"/>
        <v>6</v>
      </c>
      <c r="AE21" s="78">
        <f t="shared" si="7"/>
        <v>201.33333333333334</v>
      </c>
    </row>
    <row r="22" spans="1:31" ht="28.5" customHeight="1">
      <c r="A22" s="31" t="s">
        <v>328</v>
      </c>
      <c r="B22" t="s">
        <v>85</v>
      </c>
      <c r="C22" s="53" t="s">
        <v>28</v>
      </c>
      <c r="D22" s="32" t="s">
        <v>91</v>
      </c>
      <c r="E22" s="131">
        <v>119901</v>
      </c>
      <c r="F22" s="33" t="s">
        <v>3</v>
      </c>
      <c r="G22" s="70">
        <v>175</v>
      </c>
      <c r="H22" s="70">
        <v>203</v>
      </c>
      <c r="I22" s="70">
        <v>213</v>
      </c>
      <c r="J22" s="70">
        <v>210</v>
      </c>
      <c r="K22" s="70">
        <v>193</v>
      </c>
      <c r="L22" s="70">
        <v>183</v>
      </c>
      <c r="M22" s="71">
        <f t="shared" si="0"/>
        <v>1177</v>
      </c>
      <c r="N22" s="72"/>
      <c r="O22" s="71">
        <f t="shared" si="1"/>
        <v>1177</v>
      </c>
      <c r="P22" s="69"/>
      <c r="Q22" s="77">
        <f t="shared" si="2"/>
        <v>6</v>
      </c>
      <c r="R22" s="78">
        <f t="shared" si="3"/>
        <v>196.16666666666666</v>
      </c>
      <c r="S22" s="33" t="s">
        <v>4</v>
      </c>
      <c r="T22" s="73"/>
      <c r="U22" s="73"/>
      <c r="V22" s="73"/>
      <c r="W22" s="73"/>
      <c r="X22" s="73"/>
      <c r="Y22" s="73"/>
      <c r="Z22" s="74">
        <f t="shared" si="4"/>
        <v>0</v>
      </c>
      <c r="AA22" s="75"/>
      <c r="AB22" s="74">
        <f t="shared" si="5"/>
        <v>1177</v>
      </c>
      <c r="AC22" s="76"/>
      <c r="AD22" s="77">
        <f t="shared" si="6"/>
        <v>6</v>
      </c>
      <c r="AE22" s="78">
        <f t="shared" si="7"/>
        <v>196.16666666666666</v>
      </c>
    </row>
    <row r="23" spans="1:31" ht="28.5" customHeight="1">
      <c r="A23" s="31" t="s">
        <v>329</v>
      </c>
      <c r="B23" t="s">
        <v>85</v>
      </c>
      <c r="C23" s="53" t="s">
        <v>243</v>
      </c>
      <c r="D23" s="32" t="s">
        <v>94</v>
      </c>
      <c r="E23" s="131">
        <v>250139</v>
      </c>
      <c r="F23" s="33" t="s">
        <v>3</v>
      </c>
      <c r="G23" s="70">
        <v>166</v>
      </c>
      <c r="H23" s="70">
        <v>190</v>
      </c>
      <c r="I23" s="70">
        <v>184</v>
      </c>
      <c r="J23" s="70">
        <v>214</v>
      </c>
      <c r="K23" s="70">
        <v>200</v>
      </c>
      <c r="L23" s="70">
        <v>136</v>
      </c>
      <c r="M23" s="71">
        <f t="shared" si="0"/>
        <v>1090</v>
      </c>
      <c r="N23" s="72"/>
      <c r="O23" s="71">
        <f t="shared" si="1"/>
        <v>1090</v>
      </c>
      <c r="P23" s="69"/>
      <c r="Q23" s="77">
        <f t="shared" si="2"/>
        <v>6</v>
      </c>
      <c r="R23" s="78">
        <f t="shared" si="3"/>
        <v>181.66666666666666</v>
      </c>
      <c r="S23" s="33" t="s">
        <v>4</v>
      </c>
      <c r="T23" s="73"/>
      <c r="U23" s="73"/>
      <c r="V23" s="73"/>
      <c r="W23" s="73"/>
      <c r="X23" s="73"/>
      <c r="Y23" s="73"/>
      <c r="Z23" s="74">
        <f t="shared" si="4"/>
        <v>0</v>
      </c>
      <c r="AA23" s="75"/>
      <c r="AB23" s="74">
        <f t="shared" si="5"/>
        <v>1090</v>
      </c>
      <c r="AC23" s="76"/>
      <c r="AD23" s="77">
        <f t="shared" si="6"/>
        <v>6</v>
      </c>
      <c r="AE23" s="78">
        <f t="shared" si="7"/>
        <v>181.66666666666666</v>
      </c>
    </row>
    <row r="24" spans="1:31" ht="28.5" customHeight="1">
      <c r="A24" s="31" t="s">
        <v>330</v>
      </c>
      <c r="B24" t="s">
        <v>85</v>
      </c>
      <c r="C24" s="53" t="s">
        <v>247</v>
      </c>
      <c r="D24" s="32" t="s">
        <v>92</v>
      </c>
      <c r="E24" s="131">
        <v>30706</v>
      </c>
      <c r="F24" s="33" t="s">
        <v>3</v>
      </c>
      <c r="G24" s="70">
        <v>157</v>
      </c>
      <c r="H24" s="70">
        <v>155</v>
      </c>
      <c r="I24" s="70">
        <v>169</v>
      </c>
      <c r="J24" s="70">
        <v>166</v>
      </c>
      <c r="K24" s="70">
        <v>167</v>
      </c>
      <c r="L24" s="70">
        <v>168</v>
      </c>
      <c r="M24" s="71">
        <f t="shared" si="0"/>
        <v>982</v>
      </c>
      <c r="N24" s="72"/>
      <c r="O24" s="71">
        <f t="shared" si="1"/>
        <v>982</v>
      </c>
      <c r="P24" s="69"/>
      <c r="Q24" s="77">
        <f t="shared" si="2"/>
        <v>6</v>
      </c>
      <c r="R24" s="78">
        <f t="shared" si="3"/>
        <v>163.66666666666666</v>
      </c>
      <c r="S24" s="33" t="s">
        <v>4</v>
      </c>
      <c r="T24" s="73"/>
      <c r="U24" s="73"/>
      <c r="V24" s="73"/>
      <c r="W24" s="73"/>
      <c r="X24" s="73"/>
      <c r="Y24" s="73"/>
      <c r="Z24" s="74">
        <f t="shared" si="4"/>
        <v>0</v>
      </c>
      <c r="AA24" s="75"/>
      <c r="AB24" s="74">
        <f t="shared" si="5"/>
        <v>982</v>
      </c>
      <c r="AC24" s="76"/>
      <c r="AD24" s="77">
        <f t="shared" si="6"/>
        <v>6</v>
      </c>
      <c r="AE24" s="78">
        <f t="shared" si="7"/>
        <v>163.66666666666666</v>
      </c>
    </row>
    <row r="25" spans="1:31" ht="28.5" customHeight="1">
      <c r="A25" s="31" t="s">
        <v>331</v>
      </c>
      <c r="B25" t="s">
        <v>85</v>
      </c>
      <c r="C25" s="4" t="s">
        <v>246</v>
      </c>
      <c r="D25" s="32" t="s">
        <v>250</v>
      </c>
      <c r="E25" s="131"/>
      <c r="F25" s="33" t="s">
        <v>3</v>
      </c>
      <c r="G25" s="70">
        <v>176</v>
      </c>
      <c r="H25" s="70">
        <v>139</v>
      </c>
      <c r="I25" s="70">
        <v>167</v>
      </c>
      <c r="J25" s="70">
        <v>154</v>
      </c>
      <c r="K25" s="70">
        <v>154</v>
      </c>
      <c r="L25" s="70">
        <v>161</v>
      </c>
      <c r="M25" s="71">
        <f t="shared" si="0"/>
        <v>951</v>
      </c>
      <c r="N25" s="72"/>
      <c r="O25" s="71">
        <f t="shared" si="1"/>
        <v>951</v>
      </c>
      <c r="P25" s="69"/>
      <c r="Q25" s="77">
        <f t="shared" si="2"/>
        <v>6</v>
      </c>
      <c r="R25" s="78">
        <f t="shared" si="3"/>
        <v>158.5</v>
      </c>
      <c r="S25" s="33" t="s">
        <v>4</v>
      </c>
      <c r="T25" s="73"/>
      <c r="U25" s="73"/>
      <c r="V25" s="73"/>
      <c r="W25" s="73"/>
      <c r="X25" s="73"/>
      <c r="Y25" s="73"/>
      <c r="Z25" s="74">
        <f t="shared" si="4"/>
        <v>0</v>
      </c>
      <c r="AA25" s="75"/>
      <c r="AB25" s="74">
        <f t="shared" si="5"/>
        <v>951</v>
      </c>
      <c r="AC25" s="76"/>
      <c r="AD25" s="77">
        <f t="shared" si="6"/>
        <v>6</v>
      </c>
      <c r="AE25" s="78">
        <f t="shared" si="7"/>
        <v>158.5</v>
      </c>
    </row>
    <row r="26" spans="1:31" ht="28.5" customHeight="1">
      <c r="A26" s="31" t="s">
        <v>44</v>
      </c>
      <c r="D26" s="32"/>
      <c r="E26" s="131"/>
      <c r="F26" s="33"/>
      <c r="G26" s="70"/>
      <c r="H26" s="70"/>
      <c r="I26" s="70"/>
      <c r="J26" s="70"/>
      <c r="K26" s="70"/>
      <c r="L26" s="70"/>
      <c r="M26" s="71">
        <f t="shared" si="0"/>
        <v>0</v>
      </c>
      <c r="N26" s="72"/>
      <c r="O26" s="71">
        <f t="shared" si="1"/>
        <v>0</v>
      </c>
      <c r="P26" s="69"/>
      <c r="Q26" s="77">
        <f t="shared" si="2"/>
        <v>0</v>
      </c>
      <c r="R26" s="78"/>
      <c r="S26" s="33"/>
      <c r="T26" s="73"/>
      <c r="U26" s="73"/>
      <c r="V26" s="73"/>
      <c r="W26" s="73"/>
      <c r="X26" s="73"/>
      <c r="Y26" s="73"/>
      <c r="Z26" s="74">
        <f t="shared" si="4"/>
        <v>0</v>
      </c>
      <c r="AA26" s="75"/>
      <c r="AB26" s="74">
        <f t="shared" si="5"/>
        <v>0</v>
      </c>
      <c r="AC26" s="76"/>
      <c r="AD26" s="77">
        <f t="shared" si="6"/>
        <v>0</v>
      </c>
      <c r="AE26" s="78"/>
    </row>
    <row r="27" spans="1:31" ht="28.5" customHeight="1">
      <c r="A27" s="31" t="s">
        <v>45</v>
      </c>
      <c r="D27" s="32"/>
      <c r="E27" s="131"/>
      <c r="F27" s="33"/>
      <c r="G27" s="70"/>
      <c r="H27" s="70"/>
      <c r="I27" s="70"/>
      <c r="J27" s="70"/>
      <c r="K27" s="70"/>
      <c r="L27" s="70"/>
      <c r="M27" s="71">
        <f t="shared" si="0"/>
        <v>0</v>
      </c>
      <c r="N27" s="72"/>
      <c r="O27" s="71">
        <f t="shared" si="1"/>
        <v>0</v>
      </c>
      <c r="P27" s="69"/>
      <c r="Q27" s="77">
        <f t="shared" si="2"/>
        <v>0</v>
      </c>
      <c r="R27" s="78"/>
      <c r="S27" s="33"/>
      <c r="T27" s="73"/>
      <c r="U27" s="73"/>
      <c r="V27" s="73"/>
      <c r="W27" s="73"/>
      <c r="X27" s="73"/>
      <c r="Y27" s="73"/>
      <c r="Z27" s="74">
        <f t="shared" si="4"/>
        <v>0</v>
      </c>
      <c r="AA27" s="75"/>
      <c r="AB27" s="74">
        <f t="shared" si="5"/>
        <v>0</v>
      </c>
      <c r="AC27" s="76"/>
      <c r="AD27" s="77">
        <f t="shared" si="6"/>
        <v>0</v>
      </c>
      <c r="AE27" s="78"/>
    </row>
    <row r="28" spans="1:31" ht="28.5" customHeight="1">
      <c r="A28" s="31" t="s">
        <v>46</v>
      </c>
      <c r="D28" s="32"/>
      <c r="E28" s="131"/>
      <c r="F28" s="33"/>
      <c r="G28" s="70"/>
      <c r="H28" s="70"/>
      <c r="I28" s="70"/>
      <c r="J28" s="70"/>
      <c r="K28" s="70"/>
      <c r="L28" s="70"/>
      <c r="M28" s="71">
        <f t="shared" si="0"/>
        <v>0</v>
      </c>
      <c r="N28" s="72"/>
      <c r="O28" s="71">
        <f t="shared" si="1"/>
        <v>0</v>
      </c>
      <c r="P28" s="69"/>
      <c r="Q28" s="77">
        <f t="shared" si="2"/>
        <v>0</v>
      </c>
      <c r="R28" s="78"/>
      <c r="S28" s="33"/>
      <c r="T28" s="73"/>
      <c r="U28" s="73"/>
      <c r="V28" s="73"/>
      <c r="W28" s="73"/>
      <c r="X28" s="73"/>
      <c r="Y28" s="73"/>
      <c r="Z28" s="74">
        <f t="shared" si="4"/>
        <v>0</v>
      </c>
      <c r="AA28" s="75"/>
      <c r="AB28" s="74">
        <f t="shared" si="5"/>
        <v>0</v>
      </c>
      <c r="AC28" s="76"/>
      <c r="AD28" s="77">
        <f t="shared" si="6"/>
        <v>0</v>
      </c>
      <c r="AE28" s="78"/>
    </row>
    <row r="29" spans="1:31" ht="28.5" customHeight="1">
      <c r="A29" s="31" t="s">
        <v>47</v>
      </c>
      <c r="D29" s="32"/>
      <c r="E29" s="131"/>
      <c r="F29" s="33"/>
      <c r="G29" s="70"/>
      <c r="H29" s="70"/>
      <c r="I29" s="70"/>
      <c r="J29" s="70"/>
      <c r="K29" s="70"/>
      <c r="L29" s="70"/>
      <c r="M29" s="71">
        <f t="shared" si="0"/>
        <v>0</v>
      </c>
      <c r="N29" s="72"/>
      <c r="O29" s="71">
        <f t="shared" si="1"/>
        <v>0</v>
      </c>
      <c r="P29" s="69"/>
      <c r="Q29" s="77">
        <f t="shared" si="2"/>
        <v>0</v>
      </c>
      <c r="R29" s="78"/>
      <c r="S29" s="33"/>
      <c r="T29" s="73"/>
      <c r="U29" s="73"/>
      <c r="V29" s="73"/>
      <c r="W29" s="73"/>
      <c r="X29" s="73"/>
      <c r="Y29" s="73"/>
      <c r="Z29" s="74">
        <f t="shared" si="4"/>
        <v>0</v>
      </c>
      <c r="AA29" s="75"/>
      <c r="AB29" s="74">
        <f t="shared" si="5"/>
        <v>0</v>
      </c>
      <c r="AC29" s="76"/>
      <c r="AD29" s="77">
        <f t="shared" si="6"/>
        <v>0</v>
      </c>
      <c r="AE29" s="78"/>
    </row>
    <row r="30" spans="1:31" ht="28.5" customHeight="1">
      <c r="A30" s="31" t="s">
        <v>48</v>
      </c>
      <c r="D30" s="32"/>
      <c r="E30" s="131"/>
      <c r="F30" s="33"/>
      <c r="G30" s="70"/>
      <c r="H30" s="70"/>
      <c r="I30" s="70"/>
      <c r="J30" s="70"/>
      <c r="K30" s="70"/>
      <c r="L30" s="70"/>
      <c r="M30" s="71">
        <f t="shared" si="0"/>
        <v>0</v>
      </c>
      <c r="N30" s="72"/>
      <c r="O30" s="71">
        <f t="shared" si="1"/>
        <v>0</v>
      </c>
      <c r="P30" s="69"/>
      <c r="Q30" s="77">
        <f t="shared" si="2"/>
        <v>0</v>
      </c>
      <c r="R30" s="78"/>
      <c r="S30" s="33"/>
      <c r="T30" s="73"/>
      <c r="U30" s="73"/>
      <c r="V30" s="73"/>
      <c r="W30" s="73"/>
      <c r="X30" s="73"/>
      <c r="Y30" s="73"/>
      <c r="Z30" s="74">
        <f t="shared" si="4"/>
        <v>0</v>
      </c>
      <c r="AA30" s="75"/>
      <c r="AB30" s="74">
        <f t="shared" si="5"/>
        <v>0</v>
      </c>
      <c r="AC30" s="76"/>
      <c r="AD30" s="77">
        <f t="shared" si="6"/>
        <v>0</v>
      </c>
      <c r="AE30" s="78"/>
    </row>
    <row r="31" spans="1:31" ht="28.5" customHeight="1">
      <c r="A31" s="31" t="s">
        <v>49</v>
      </c>
      <c r="D31" s="32"/>
      <c r="E31" s="131"/>
      <c r="F31" s="33"/>
      <c r="G31" s="70"/>
      <c r="H31" s="70"/>
      <c r="I31" s="70"/>
      <c r="J31" s="70"/>
      <c r="K31" s="70"/>
      <c r="L31" s="70"/>
      <c r="M31" s="71">
        <f t="shared" si="0"/>
        <v>0</v>
      </c>
      <c r="N31" s="72"/>
      <c r="O31" s="71">
        <f t="shared" si="1"/>
        <v>0</v>
      </c>
      <c r="P31" s="69"/>
      <c r="Q31" s="77">
        <f t="shared" si="2"/>
        <v>0</v>
      </c>
      <c r="R31" s="78"/>
      <c r="S31" s="33"/>
      <c r="T31" s="73"/>
      <c r="U31" s="73"/>
      <c r="V31" s="73"/>
      <c r="W31" s="73"/>
      <c r="X31" s="73"/>
      <c r="Y31" s="73"/>
      <c r="Z31" s="74">
        <f t="shared" si="4"/>
        <v>0</v>
      </c>
      <c r="AA31" s="75"/>
      <c r="AB31" s="74">
        <f t="shared" si="5"/>
        <v>0</v>
      </c>
      <c r="AC31" s="76"/>
      <c r="AD31" s="77">
        <f t="shared" si="6"/>
        <v>0</v>
      </c>
      <c r="AE31" s="78"/>
    </row>
    <row r="32" spans="1:31" ht="28.5" customHeight="1">
      <c r="A32" s="31" t="s">
        <v>50</v>
      </c>
      <c r="D32" s="32"/>
      <c r="E32" s="131"/>
      <c r="F32" s="33"/>
      <c r="G32" s="70"/>
      <c r="H32" s="70"/>
      <c r="I32" s="70"/>
      <c r="J32" s="70"/>
      <c r="K32" s="70"/>
      <c r="L32" s="70"/>
      <c r="M32" s="71">
        <f t="shared" si="0"/>
        <v>0</v>
      </c>
      <c r="N32" s="72"/>
      <c r="O32" s="71">
        <f t="shared" si="1"/>
        <v>0</v>
      </c>
      <c r="P32" s="69"/>
      <c r="Q32" s="77">
        <f t="shared" si="2"/>
        <v>0</v>
      </c>
      <c r="R32" s="78"/>
      <c r="S32" s="33"/>
      <c r="T32" s="73"/>
      <c r="U32" s="73"/>
      <c r="V32" s="73"/>
      <c r="W32" s="73"/>
      <c r="X32" s="73"/>
      <c r="Y32" s="73"/>
      <c r="Z32" s="74">
        <f t="shared" si="4"/>
        <v>0</v>
      </c>
      <c r="AA32" s="75"/>
      <c r="AB32" s="74">
        <f t="shared" si="5"/>
        <v>0</v>
      </c>
      <c r="AC32" s="76"/>
      <c r="AD32" s="77">
        <f t="shared" si="6"/>
        <v>0</v>
      </c>
      <c r="AE32" s="78"/>
    </row>
    <row r="33" spans="1:31" ht="28.5" customHeight="1">
      <c r="A33" s="31" t="s">
        <v>51</v>
      </c>
      <c r="D33" s="32"/>
      <c r="E33" s="131"/>
      <c r="F33" s="33"/>
      <c r="G33" s="70"/>
      <c r="H33" s="70"/>
      <c r="I33" s="70"/>
      <c r="J33" s="70"/>
      <c r="K33" s="70"/>
      <c r="L33" s="70"/>
      <c r="M33" s="71">
        <f t="shared" si="0"/>
        <v>0</v>
      </c>
      <c r="N33" s="72"/>
      <c r="O33" s="71">
        <f t="shared" si="1"/>
        <v>0</v>
      </c>
      <c r="P33" s="69"/>
      <c r="Q33" s="77">
        <f t="shared" si="2"/>
        <v>0</v>
      </c>
      <c r="R33" s="78"/>
      <c r="S33" s="33"/>
      <c r="T33" s="73"/>
      <c r="U33" s="73"/>
      <c r="V33" s="73"/>
      <c r="W33" s="73"/>
      <c r="X33" s="73"/>
      <c r="Y33" s="73"/>
      <c r="Z33" s="74">
        <f t="shared" si="4"/>
        <v>0</v>
      </c>
      <c r="AA33" s="75"/>
      <c r="AB33" s="74">
        <f t="shared" si="5"/>
        <v>0</v>
      </c>
      <c r="AC33" s="76"/>
      <c r="AD33" s="77">
        <f t="shared" si="6"/>
        <v>0</v>
      </c>
      <c r="AE33" s="78"/>
    </row>
    <row r="34" spans="1:31" ht="28.5" customHeight="1">
      <c r="A34" s="31" t="s">
        <v>6</v>
      </c>
      <c r="D34" s="32"/>
      <c r="E34" s="131"/>
      <c r="F34" s="33"/>
      <c r="G34" s="70"/>
      <c r="H34" s="70"/>
      <c r="I34" s="70"/>
      <c r="J34" s="70"/>
      <c r="K34" s="70"/>
      <c r="L34" s="70"/>
      <c r="M34" s="71">
        <f t="shared" si="0"/>
        <v>0</v>
      </c>
      <c r="N34" s="72"/>
      <c r="O34" s="71">
        <f t="shared" si="1"/>
        <v>0</v>
      </c>
      <c r="P34" s="69"/>
      <c r="Q34" s="77">
        <f t="shared" si="2"/>
        <v>0</v>
      </c>
      <c r="R34" s="78"/>
      <c r="S34" s="33"/>
      <c r="T34" s="73"/>
      <c r="U34" s="73"/>
      <c r="V34" s="73"/>
      <c r="W34" s="73"/>
      <c r="X34" s="73"/>
      <c r="Y34" s="73"/>
      <c r="Z34" s="74">
        <f t="shared" si="4"/>
        <v>0</v>
      </c>
      <c r="AA34" s="75"/>
      <c r="AB34" s="74">
        <f t="shared" si="5"/>
        <v>0</v>
      </c>
      <c r="AC34" s="76"/>
      <c r="AD34" s="77">
        <f t="shared" si="6"/>
        <v>0</v>
      </c>
      <c r="AE34" s="78"/>
    </row>
    <row r="35" spans="1:31" ht="28.5" customHeight="1">
      <c r="A35" s="31" t="s">
        <v>52</v>
      </c>
      <c r="D35" s="32"/>
      <c r="E35" s="131"/>
      <c r="F35" s="33"/>
      <c r="G35" s="70"/>
      <c r="H35" s="70"/>
      <c r="I35" s="70"/>
      <c r="J35" s="70"/>
      <c r="K35" s="70"/>
      <c r="L35" s="70"/>
      <c r="M35" s="71">
        <f t="shared" si="0"/>
        <v>0</v>
      </c>
      <c r="N35" s="72"/>
      <c r="O35" s="71">
        <f t="shared" si="1"/>
        <v>0</v>
      </c>
      <c r="P35" s="69"/>
      <c r="Q35" s="77">
        <f t="shared" si="2"/>
        <v>0</v>
      </c>
      <c r="R35" s="78"/>
      <c r="S35" s="33"/>
      <c r="T35" s="73"/>
      <c r="U35" s="73"/>
      <c r="V35" s="73"/>
      <c r="W35" s="73"/>
      <c r="X35" s="73"/>
      <c r="Y35" s="73"/>
      <c r="Z35" s="74">
        <f t="shared" si="4"/>
        <v>0</v>
      </c>
      <c r="AA35" s="75"/>
      <c r="AB35" s="74">
        <f t="shared" si="5"/>
        <v>0</v>
      </c>
      <c r="AC35" s="76"/>
      <c r="AD35" s="77">
        <f t="shared" si="6"/>
        <v>0</v>
      </c>
      <c r="AE35" s="78"/>
    </row>
    <row r="36" spans="1:31" ht="28.5" customHeight="1">
      <c r="A36" s="31" t="s">
        <v>53</v>
      </c>
      <c r="D36" s="32"/>
      <c r="E36" s="131"/>
      <c r="F36" s="33"/>
      <c r="G36" s="70"/>
      <c r="H36" s="70"/>
      <c r="I36" s="70"/>
      <c r="J36" s="70"/>
      <c r="K36" s="70"/>
      <c r="L36" s="70"/>
      <c r="M36" s="71">
        <f t="shared" si="0"/>
        <v>0</v>
      </c>
      <c r="N36" s="72"/>
      <c r="O36" s="71">
        <f t="shared" si="1"/>
        <v>0</v>
      </c>
      <c r="P36" s="69"/>
      <c r="Q36" s="77">
        <f t="shared" si="2"/>
        <v>0</v>
      </c>
      <c r="R36" s="78"/>
      <c r="S36" s="33"/>
      <c r="T36" s="73"/>
      <c r="U36" s="73"/>
      <c r="V36" s="73"/>
      <c r="W36" s="73"/>
      <c r="X36" s="73"/>
      <c r="Y36" s="73"/>
      <c r="Z36" s="74">
        <f t="shared" si="4"/>
        <v>0</v>
      </c>
      <c r="AA36" s="75"/>
      <c r="AB36" s="74">
        <f t="shared" si="5"/>
        <v>0</v>
      </c>
      <c r="AC36" s="76"/>
      <c r="AD36" s="77">
        <f t="shared" si="6"/>
        <v>0</v>
      </c>
      <c r="AE36" s="78"/>
    </row>
    <row r="37" spans="1:31" ht="28.5" customHeight="1">
      <c r="A37" s="31" t="s">
        <v>54</v>
      </c>
      <c r="D37" s="32"/>
      <c r="E37" s="131"/>
      <c r="F37" s="33"/>
      <c r="G37" s="70"/>
      <c r="H37" s="70"/>
      <c r="I37" s="70"/>
      <c r="J37" s="70"/>
      <c r="K37" s="70"/>
      <c r="L37" s="70"/>
      <c r="M37" s="71">
        <f t="shared" si="0"/>
        <v>0</v>
      </c>
      <c r="N37" s="72"/>
      <c r="O37" s="71">
        <f t="shared" si="1"/>
        <v>0</v>
      </c>
      <c r="P37" s="69"/>
      <c r="Q37" s="77">
        <f t="shared" si="2"/>
        <v>0</v>
      </c>
      <c r="R37" s="78"/>
      <c r="S37" s="33"/>
      <c r="T37" s="73"/>
      <c r="U37" s="73"/>
      <c r="V37" s="73"/>
      <c r="W37" s="73"/>
      <c r="X37" s="73"/>
      <c r="Y37" s="73"/>
      <c r="Z37" s="74">
        <f t="shared" si="4"/>
        <v>0</v>
      </c>
      <c r="AA37" s="75"/>
      <c r="AB37" s="74">
        <f t="shared" si="5"/>
        <v>0</v>
      </c>
      <c r="AC37" s="76"/>
      <c r="AD37" s="77">
        <f t="shared" si="6"/>
        <v>0</v>
      </c>
      <c r="AE37" s="78"/>
    </row>
    <row r="38" spans="1:31" ht="28.5" customHeight="1">
      <c r="A38" s="31" t="s">
        <v>55</v>
      </c>
      <c r="D38" s="32"/>
      <c r="E38" s="131"/>
      <c r="F38" s="33"/>
      <c r="G38" s="70"/>
      <c r="H38" s="70"/>
      <c r="I38" s="70"/>
      <c r="J38" s="70"/>
      <c r="K38" s="70"/>
      <c r="L38" s="70"/>
      <c r="M38" s="71">
        <f t="shared" si="0"/>
        <v>0</v>
      </c>
      <c r="N38" s="72"/>
      <c r="O38" s="71">
        <f t="shared" si="1"/>
        <v>0</v>
      </c>
      <c r="P38" s="69"/>
      <c r="Q38" s="77">
        <f t="shared" si="2"/>
        <v>0</v>
      </c>
      <c r="R38" s="78"/>
      <c r="S38" s="33"/>
      <c r="T38" s="73"/>
      <c r="U38" s="73"/>
      <c r="V38" s="73"/>
      <c r="W38" s="73"/>
      <c r="X38" s="73"/>
      <c r="Y38" s="73"/>
      <c r="Z38" s="74">
        <f t="shared" si="4"/>
        <v>0</v>
      </c>
      <c r="AA38" s="75"/>
      <c r="AB38" s="74">
        <f t="shared" si="5"/>
        <v>0</v>
      </c>
      <c r="AC38" s="76"/>
      <c r="AD38" s="77">
        <f t="shared" si="6"/>
        <v>0</v>
      </c>
      <c r="AE38" s="78"/>
    </row>
    <row r="39" spans="1:31" ht="28.5" customHeight="1">
      <c r="A39" s="31" t="s">
        <v>7</v>
      </c>
      <c r="D39" s="32"/>
      <c r="E39" s="131"/>
      <c r="F39" s="33"/>
      <c r="G39" s="70"/>
      <c r="H39" s="70"/>
      <c r="I39" s="70"/>
      <c r="J39" s="70"/>
      <c r="K39" s="70"/>
      <c r="L39" s="70"/>
      <c r="M39" s="71">
        <f t="shared" si="0"/>
        <v>0</v>
      </c>
      <c r="N39" s="72"/>
      <c r="O39" s="71">
        <f t="shared" si="1"/>
        <v>0</v>
      </c>
      <c r="P39" s="69"/>
      <c r="Q39" s="77">
        <f t="shared" si="2"/>
        <v>0</v>
      </c>
      <c r="R39" s="78"/>
      <c r="S39" s="33"/>
      <c r="T39" s="73"/>
      <c r="U39" s="73"/>
      <c r="V39" s="73"/>
      <c r="W39" s="73"/>
      <c r="X39" s="73"/>
      <c r="Y39" s="73"/>
      <c r="Z39" s="74">
        <f t="shared" si="4"/>
        <v>0</v>
      </c>
      <c r="AA39" s="75"/>
      <c r="AB39" s="74">
        <f t="shared" si="5"/>
        <v>0</v>
      </c>
      <c r="AC39" s="76"/>
      <c r="AD39" s="77">
        <f t="shared" si="6"/>
        <v>0</v>
      </c>
      <c r="AE39" s="78"/>
    </row>
    <row r="40" spans="1:31" ht="28.5" customHeight="1">
      <c r="A40" s="31" t="s">
        <v>8</v>
      </c>
      <c r="D40" s="32"/>
      <c r="E40" s="131"/>
      <c r="F40" s="33"/>
      <c r="G40" s="70"/>
      <c r="H40" s="70"/>
      <c r="I40" s="70"/>
      <c r="J40" s="70"/>
      <c r="K40" s="70"/>
      <c r="L40" s="70"/>
      <c r="M40" s="71">
        <f t="shared" si="0"/>
        <v>0</v>
      </c>
      <c r="N40" s="72"/>
      <c r="O40" s="71">
        <f t="shared" si="1"/>
        <v>0</v>
      </c>
      <c r="P40" s="69"/>
      <c r="Q40" s="77">
        <f t="shared" si="2"/>
        <v>0</v>
      </c>
      <c r="R40" s="78"/>
      <c r="S40" s="33"/>
      <c r="T40" s="73"/>
      <c r="U40" s="73"/>
      <c r="V40" s="73"/>
      <c r="W40" s="73"/>
      <c r="X40" s="73"/>
      <c r="Y40" s="73"/>
      <c r="Z40" s="74">
        <f t="shared" si="4"/>
        <v>0</v>
      </c>
      <c r="AA40" s="75"/>
      <c r="AB40" s="74">
        <f t="shared" si="5"/>
        <v>0</v>
      </c>
      <c r="AC40" s="76"/>
      <c r="AD40" s="77">
        <f t="shared" si="6"/>
        <v>0</v>
      </c>
      <c r="AE40" s="78"/>
    </row>
    <row r="41" spans="1:31" ht="28.5" customHeight="1">
      <c r="A41" s="31" t="s">
        <v>9</v>
      </c>
      <c r="D41" s="32"/>
      <c r="E41" s="131"/>
      <c r="F41" s="33"/>
      <c r="G41" s="70"/>
      <c r="H41" s="70"/>
      <c r="I41" s="70"/>
      <c r="J41" s="70"/>
      <c r="K41" s="70"/>
      <c r="L41" s="70"/>
      <c r="M41" s="71">
        <f t="shared" si="0"/>
        <v>0</v>
      </c>
      <c r="N41" s="72"/>
      <c r="O41" s="71">
        <f t="shared" si="1"/>
        <v>0</v>
      </c>
      <c r="P41" s="69"/>
      <c r="Q41" s="77">
        <f t="shared" si="2"/>
        <v>0</v>
      </c>
      <c r="R41" s="78"/>
      <c r="S41" s="33"/>
      <c r="T41" s="73"/>
      <c r="U41" s="73"/>
      <c r="V41" s="73"/>
      <c r="W41" s="73"/>
      <c r="X41" s="73"/>
      <c r="Y41" s="73"/>
      <c r="Z41" s="74">
        <f t="shared" si="4"/>
        <v>0</v>
      </c>
      <c r="AA41" s="75"/>
      <c r="AB41" s="74">
        <f t="shared" si="5"/>
        <v>0</v>
      </c>
      <c r="AC41" s="76"/>
      <c r="AD41" s="77">
        <f t="shared" si="6"/>
        <v>0</v>
      </c>
      <c r="AE41" s="78"/>
    </row>
    <row r="42" spans="1:31" ht="28.5" customHeight="1">
      <c r="A42" s="31" t="s">
        <v>10</v>
      </c>
      <c r="D42" s="32"/>
      <c r="E42" s="131"/>
      <c r="F42" s="33"/>
      <c r="G42" s="70"/>
      <c r="H42" s="70"/>
      <c r="I42" s="70"/>
      <c r="J42" s="70"/>
      <c r="K42" s="70"/>
      <c r="L42" s="70"/>
      <c r="M42" s="71">
        <f t="shared" si="0"/>
        <v>0</v>
      </c>
      <c r="N42" s="72"/>
      <c r="O42" s="71">
        <f t="shared" si="1"/>
        <v>0</v>
      </c>
      <c r="P42" s="69"/>
      <c r="Q42" s="77">
        <f t="shared" si="2"/>
        <v>0</v>
      </c>
      <c r="R42" s="78"/>
      <c r="S42" s="33"/>
      <c r="T42" s="73"/>
      <c r="U42" s="73"/>
      <c r="V42" s="73"/>
      <c r="W42" s="73"/>
      <c r="X42" s="73"/>
      <c r="Y42" s="73"/>
      <c r="Z42" s="74">
        <f t="shared" si="4"/>
        <v>0</v>
      </c>
      <c r="AA42" s="75"/>
      <c r="AB42" s="74">
        <f t="shared" si="5"/>
        <v>0</v>
      </c>
      <c r="AC42" s="76"/>
      <c r="AD42" s="77">
        <f t="shared" si="6"/>
        <v>0</v>
      </c>
      <c r="AE42" s="78"/>
    </row>
    <row r="43" spans="1:31" ht="28.5" customHeight="1">
      <c r="A43" s="31" t="s">
        <v>11</v>
      </c>
      <c r="D43" s="32"/>
      <c r="E43" s="131"/>
      <c r="F43" s="33"/>
      <c r="G43" s="70"/>
      <c r="H43" s="70"/>
      <c r="I43" s="70"/>
      <c r="J43" s="70"/>
      <c r="K43" s="70"/>
      <c r="L43" s="70"/>
      <c r="M43" s="71">
        <f t="shared" si="0"/>
        <v>0</v>
      </c>
      <c r="N43" s="72"/>
      <c r="O43" s="71">
        <f t="shared" si="1"/>
        <v>0</v>
      </c>
      <c r="P43" s="69"/>
      <c r="Q43" s="77">
        <f t="shared" si="2"/>
        <v>0</v>
      </c>
      <c r="R43" s="78"/>
      <c r="S43" s="33"/>
      <c r="T43" s="73"/>
      <c r="U43" s="73"/>
      <c r="V43" s="73"/>
      <c r="W43" s="73"/>
      <c r="X43" s="73"/>
      <c r="Y43" s="73"/>
      <c r="Z43" s="74">
        <f t="shared" si="4"/>
        <v>0</v>
      </c>
      <c r="AA43" s="75"/>
      <c r="AB43" s="74">
        <f t="shared" si="5"/>
        <v>0</v>
      </c>
      <c r="AC43" s="76"/>
      <c r="AD43" s="77">
        <f t="shared" si="6"/>
        <v>0</v>
      </c>
      <c r="AE43" s="78"/>
    </row>
    <row r="44" spans="1:31" ht="28.5" customHeight="1">
      <c r="A44" s="31" t="s">
        <v>12</v>
      </c>
      <c r="D44" s="32"/>
      <c r="E44" s="131"/>
      <c r="F44" s="33"/>
      <c r="G44" s="70"/>
      <c r="H44" s="70"/>
      <c r="I44" s="70"/>
      <c r="J44" s="70"/>
      <c r="K44" s="70"/>
      <c r="L44" s="70"/>
      <c r="M44" s="71">
        <f t="shared" si="0"/>
        <v>0</v>
      </c>
      <c r="N44" s="72"/>
      <c r="O44" s="71">
        <f t="shared" si="1"/>
        <v>0</v>
      </c>
      <c r="P44" s="69"/>
      <c r="Q44" s="77">
        <f t="shared" si="2"/>
        <v>0</v>
      </c>
      <c r="R44" s="78"/>
      <c r="S44" s="33"/>
      <c r="T44" s="73"/>
      <c r="U44" s="73"/>
      <c r="V44" s="73"/>
      <c r="W44" s="73"/>
      <c r="X44" s="73"/>
      <c r="Y44" s="73"/>
      <c r="Z44" s="74">
        <f t="shared" si="4"/>
        <v>0</v>
      </c>
      <c r="AA44" s="75"/>
      <c r="AB44" s="74">
        <f t="shared" si="5"/>
        <v>0</v>
      </c>
      <c r="AC44" s="76"/>
      <c r="AD44" s="77">
        <f t="shared" si="6"/>
        <v>0</v>
      </c>
      <c r="AE44" s="78"/>
    </row>
    <row r="45" ht="12.75">
      <c r="E45" s="131"/>
    </row>
  </sheetData>
  <printOptions horizontalCentered="1"/>
  <pageMargins left="0.1968503937007874" right="0.1968503937007874" top="0.7874015748031497" bottom="0.3937007874015748" header="0.5118110236220472" footer="0.5118110236220472"/>
  <pageSetup orientation="landscape" paperSize="9" scale="75" r:id="rId1"/>
  <headerFooter alignWithMargins="0">
    <oddFooter>&amp;LSeite &amp;P von &amp;N&amp;CAuswertung: ABV Hallstadt
www.ABV-Raubritter.de&amp;RDruckdatum: &amp;D, &amp;T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B10">
      <selection activeCell="I27" sqref="I27"/>
    </sheetView>
  </sheetViews>
  <sheetFormatPr defaultColWidth="11.421875" defaultRowHeight="12.75"/>
  <cols>
    <col min="1" max="1" width="2.7109375" style="0" customWidth="1"/>
    <col min="2" max="2" width="21.140625" style="0" customWidth="1"/>
    <col min="3" max="3" width="5.7109375" style="0" customWidth="1"/>
    <col min="4" max="4" width="21.140625" style="0" customWidth="1"/>
    <col min="5" max="5" width="5.7109375" style="34" customWidth="1"/>
    <col min="6" max="6" width="21.140625" style="0" customWidth="1"/>
    <col min="7" max="7" width="5.7109375" style="34" customWidth="1"/>
    <col min="8" max="8" width="21.140625" style="0" customWidth="1"/>
    <col min="9" max="9" width="8.140625" style="34" customWidth="1"/>
    <col min="10" max="10" width="5.7109375" style="34" customWidth="1"/>
    <col min="11" max="11" width="5.28125" style="34" customWidth="1"/>
    <col min="12" max="12" width="12.421875" style="34" customWidth="1"/>
  </cols>
  <sheetData>
    <row r="1" spans="1:13" ht="18" customHeight="1">
      <c r="A1" s="48" t="s">
        <v>80</v>
      </c>
      <c r="B1" s="128"/>
      <c r="C1" s="125"/>
      <c r="D1" s="125"/>
      <c r="E1" s="52"/>
      <c r="F1" s="52"/>
      <c r="G1" s="52"/>
      <c r="H1" s="52"/>
      <c r="I1" s="128"/>
      <c r="J1" s="128"/>
      <c r="K1" s="125"/>
      <c r="L1" s="128"/>
      <c r="M1" s="40"/>
    </row>
    <row r="2" spans="1:13" ht="15.75" customHeight="1">
      <c r="A2" s="12" t="s">
        <v>0</v>
      </c>
      <c r="B2" s="14"/>
      <c r="C2" s="126"/>
      <c r="D2" s="11"/>
      <c r="E2" s="11"/>
      <c r="F2" s="11"/>
      <c r="G2" s="11"/>
      <c r="H2" s="14"/>
      <c r="I2" s="14"/>
      <c r="J2" s="11"/>
      <c r="K2" s="14"/>
      <c r="L2" s="126"/>
      <c r="M2" s="40"/>
    </row>
    <row r="3" spans="1:13" ht="15.75" customHeight="1">
      <c r="A3" s="1"/>
      <c r="B3" s="180"/>
      <c r="C3" s="13"/>
      <c r="D3" s="13"/>
      <c r="E3" s="13"/>
      <c r="F3" s="180"/>
      <c r="G3" s="180"/>
      <c r="H3" s="180"/>
      <c r="I3" s="180"/>
      <c r="J3" s="180"/>
      <c r="K3" s="180"/>
      <c r="L3" s="14"/>
      <c r="M3" s="40"/>
    </row>
    <row r="4" spans="1:13" ht="16.5" customHeight="1">
      <c r="A4" s="15" t="s">
        <v>81</v>
      </c>
      <c r="B4" s="43"/>
      <c r="C4" s="17"/>
      <c r="D4" s="18" t="s">
        <v>35</v>
      </c>
      <c r="E4" s="19"/>
      <c r="F4" s="14"/>
      <c r="G4" s="14"/>
      <c r="H4" s="14"/>
      <c r="I4" s="20"/>
      <c r="J4" s="20"/>
      <c r="K4" s="20"/>
      <c r="L4" s="20" t="s">
        <v>82</v>
      </c>
      <c r="M4" s="40"/>
    </row>
    <row r="5" spans="1:13" ht="9" customHeight="1" thickBot="1">
      <c r="A5" s="22"/>
      <c r="B5" s="129"/>
      <c r="C5" s="154"/>
      <c r="D5" s="154"/>
      <c r="E5" s="154"/>
      <c r="F5" s="129"/>
      <c r="G5" s="129"/>
      <c r="H5" s="129"/>
      <c r="I5" s="154"/>
      <c r="J5" s="154"/>
      <c r="K5" s="154"/>
      <c r="L5" s="154"/>
      <c r="M5" s="40"/>
    </row>
    <row r="6" spans="1:13" ht="9" customHeight="1" thickTop="1">
      <c r="A6" s="1"/>
      <c r="B6" s="180"/>
      <c r="C6" s="84"/>
      <c r="D6" s="84"/>
      <c r="E6" s="84"/>
      <c r="F6" s="59"/>
      <c r="G6" s="59"/>
      <c r="H6" s="59"/>
      <c r="I6" s="84"/>
      <c r="J6" s="84"/>
      <c r="K6" s="84"/>
      <c r="L6" s="84"/>
      <c r="M6" s="40"/>
    </row>
    <row r="7" spans="1:13" ht="16.5" customHeight="1">
      <c r="A7" s="26"/>
      <c r="B7" s="3"/>
      <c r="C7" s="28"/>
      <c r="D7" s="18" t="s">
        <v>32</v>
      </c>
      <c r="E7" s="11"/>
      <c r="F7" s="13"/>
      <c r="G7" s="13"/>
      <c r="H7" s="13"/>
      <c r="I7" s="29"/>
      <c r="J7" s="29"/>
      <c r="K7" s="3"/>
      <c r="L7" s="20"/>
      <c r="M7" s="40"/>
    </row>
    <row r="8" spans="1:13" ht="8.25" customHeight="1" thickBot="1">
      <c r="A8" s="22"/>
      <c r="B8" s="129"/>
      <c r="C8" s="154"/>
      <c r="D8" s="154"/>
      <c r="E8" s="154"/>
      <c r="F8" s="129"/>
      <c r="G8" s="129"/>
      <c r="H8" s="129"/>
      <c r="I8" s="154"/>
      <c r="J8" s="154"/>
      <c r="K8" s="154"/>
      <c r="L8" s="154"/>
      <c r="M8" s="40"/>
    </row>
    <row r="9" spans="1:13" ht="27" customHeight="1" thickBot="1" thickTop="1">
      <c r="A9" s="40"/>
      <c r="B9" s="40"/>
      <c r="C9" s="40"/>
      <c r="D9" s="40"/>
      <c r="E9" s="41"/>
      <c r="F9" s="40"/>
      <c r="G9" s="41"/>
      <c r="H9" s="40"/>
      <c r="I9" s="41"/>
      <c r="J9" s="41"/>
      <c r="K9" s="41"/>
      <c r="L9" s="41"/>
      <c r="M9" s="40"/>
    </row>
    <row r="10" spans="1:13" ht="16.5" customHeight="1" thickBot="1">
      <c r="A10" s="40"/>
      <c r="B10" s="84"/>
      <c r="C10" s="84"/>
      <c r="D10" s="84"/>
      <c r="E10" s="80"/>
      <c r="F10" s="84"/>
      <c r="G10" s="80"/>
      <c r="H10" s="98" t="s">
        <v>68</v>
      </c>
      <c r="I10" s="99"/>
      <c r="J10" s="98"/>
      <c r="K10" s="100"/>
      <c r="L10" s="41"/>
      <c r="M10" s="40"/>
    </row>
    <row r="11" spans="1:13" ht="16.5" customHeight="1" thickBot="1">
      <c r="A11" s="40"/>
      <c r="B11" s="96"/>
      <c r="C11" s="84"/>
      <c r="D11" s="84"/>
      <c r="E11" s="80"/>
      <c r="F11" s="84"/>
      <c r="G11" s="80"/>
      <c r="H11" s="101" t="str">
        <f>B27</f>
        <v>Leipold, Rainer</v>
      </c>
      <c r="I11" s="103">
        <v>182</v>
      </c>
      <c r="J11" s="104">
        <v>227</v>
      </c>
      <c r="K11" s="104">
        <v>409</v>
      </c>
      <c r="L11" s="41" t="s">
        <v>74</v>
      </c>
      <c r="M11" s="40"/>
    </row>
    <row r="12" spans="1:13" ht="16.5" customHeight="1" thickBot="1">
      <c r="A12" s="40"/>
      <c r="B12" s="84"/>
      <c r="C12" s="84"/>
      <c r="D12" s="84"/>
      <c r="E12" s="80"/>
      <c r="F12" s="40"/>
      <c r="G12" s="41"/>
      <c r="H12" s="101" t="str">
        <f>F15</f>
        <v>Mihatsch, Rudi</v>
      </c>
      <c r="I12" s="103">
        <v>172</v>
      </c>
      <c r="J12" s="104">
        <v>157</v>
      </c>
      <c r="K12" s="104">
        <v>329</v>
      </c>
      <c r="L12" s="41" t="s">
        <v>73</v>
      </c>
      <c r="M12" s="40"/>
    </row>
    <row r="13" spans="1:13" ht="16.5" customHeight="1">
      <c r="A13" s="40"/>
      <c r="B13" s="84"/>
      <c r="C13" s="84"/>
      <c r="D13" s="84"/>
      <c r="E13" s="80"/>
      <c r="F13" s="98" t="s">
        <v>66</v>
      </c>
      <c r="G13" s="99"/>
      <c r="H13" s="40"/>
      <c r="I13" s="41"/>
      <c r="J13" s="41"/>
      <c r="K13" s="41"/>
      <c r="L13" s="41"/>
      <c r="M13" s="40"/>
    </row>
    <row r="14" spans="1:13" ht="16.5" customHeight="1">
      <c r="A14" s="40"/>
      <c r="B14" s="84"/>
      <c r="C14" s="84"/>
      <c r="D14" s="84"/>
      <c r="E14" s="80"/>
      <c r="F14" s="92" t="str">
        <f>D17</f>
        <v>Mair, Hans-J.</v>
      </c>
      <c r="G14" s="95">
        <v>179</v>
      </c>
      <c r="H14" s="84" t="s">
        <v>72</v>
      </c>
      <c r="I14" s="41"/>
      <c r="J14" s="41"/>
      <c r="K14" s="41"/>
      <c r="L14" s="41"/>
      <c r="M14" s="40"/>
    </row>
    <row r="15" spans="1:13" ht="16.5" customHeight="1" thickBot="1">
      <c r="A15" s="40"/>
      <c r="B15" s="84"/>
      <c r="C15" s="84"/>
      <c r="D15" s="84"/>
      <c r="E15" s="80"/>
      <c r="F15" s="93" t="str">
        <f>B28</f>
        <v>Mihatsch, Rudi</v>
      </c>
      <c r="G15" s="193">
        <v>195</v>
      </c>
      <c r="H15" s="84"/>
      <c r="I15" s="80"/>
      <c r="J15" s="80"/>
      <c r="K15" s="80"/>
      <c r="L15" s="41"/>
      <c r="M15" s="40"/>
    </row>
    <row r="16" spans="1:13" ht="16.5" customHeight="1">
      <c r="A16" s="40"/>
      <c r="B16" s="84"/>
      <c r="C16" s="84"/>
      <c r="D16" s="98" t="s">
        <v>65</v>
      </c>
      <c r="E16" s="99"/>
      <c r="F16" s="40"/>
      <c r="G16" s="41"/>
      <c r="H16" s="40"/>
      <c r="I16" s="80"/>
      <c r="J16" s="80"/>
      <c r="K16" s="80"/>
      <c r="L16" s="41"/>
      <c r="M16" s="40"/>
    </row>
    <row r="17" spans="1:13" ht="16.5" customHeight="1">
      <c r="A17" s="40"/>
      <c r="B17" s="84"/>
      <c r="C17" s="84"/>
      <c r="D17" s="92" t="str">
        <f>B21</f>
        <v>Mair, Hans-J.</v>
      </c>
      <c r="E17" s="95">
        <v>199</v>
      </c>
      <c r="F17" s="84"/>
      <c r="G17" s="80"/>
      <c r="H17" s="84"/>
      <c r="I17" s="80"/>
      <c r="J17" s="80"/>
      <c r="K17" s="80"/>
      <c r="L17" s="41"/>
      <c r="M17" s="40"/>
    </row>
    <row r="18" spans="1:13" ht="16.5" customHeight="1" thickBot="1">
      <c r="A18" s="36"/>
      <c r="B18" s="40"/>
      <c r="C18" s="40"/>
      <c r="D18" s="93" t="str">
        <f>B29</f>
        <v>Gürz, Thomas</v>
      </c>
      <c r="E18" s="193">
        <v>163</v>
      </c>
      <c r="F18" s="84" t="s">
        <v>70</v>
      </c>
      <c r="G18" s="80"/>
      <c r="H18" s="84"/>
      <c r="I18" s="80"/>
      <c r="J18" s="80"/>
      <c r="K18" s="80"/>
      <c r="L18" s="41"/>
      <c r="M18" s="40"/>
    </row>
    <row r="19" spans="1:13" ht="16.5" customHeight="1">
      <c r="A19" s="40"/>
      <c r="B19" s="98" t="s">
        <v>67</v>
      </c>
      <c r="C19" s="99"/>
      <c r="D19" s="40"/>
      <c r="E19" s="80"/>
      <c r="F19" s="84"/>
      <c r="G19" s="80"/>
      <c r="H19" s="84"/>
      <c r="I19" s="80"/>
      <c r="J19" s="80"/>
      <c r="K19" s="80"/>
      <c r="L19" s="41"/>
      <c r="M19" s="40"/>
    </row>
    <row r="20" spans="1:13" ht="16.5" customHeight="1">
      <c r="A20" s="40"/>
      <c r="B20" s="92" t="str">
        <f>B30</f>
        <v>Ott, Ludwig</v>
      </c>
      <c r="C20" s="95">
        <v>169</v>
      </c>
      <c r="D20" s="84" t="s">
        <v>71</v>
      </c>
      <c r="E20" s="80"/>
      <c r="F20" s="84"/>
      <c r="G20" s="80"/>
      <c r="H20" s="84"/>
      <c r="I20" s="80"/>
      <c r="J20" s="80"/>
      <c r="K20" s="80"/>
      <c r="L20" s="41"/>
      <c r="M20" s="40"/>
    </row>
    <row r="21" spans="1:13" ht="16.5" customHeight="1" thickBot="1">
      <c r="A21" s="40"/>
      <c r="B21" s="93" t="str">
        <f>B31</f>
        <v>Mair, Hans-J.</v>
      </c>
      <c r="C21" s="193">
        <v>197</v>
      </c>
      <c r="D21" s="84"/>
      <c r="E21" s="41"/>
      <c r="F21" s="40"/>
      <c r="G21" s="41"/>
      <c r="H21" s="40"/>
      <c r="I21" s="41"/>
      <c r="J21" s="41"/>
      <c r="K21" s="41"/>
      <c r="L21" s="41"/>
      <c r="M21" s="40"/>
    </row>
    <row r="22" spans="1:13" ht="16.5" customHeight="1">
      <c r="A22" s="40"/>
      <c r="B22" s="40"/>
      <c r="C22" s="40"/>
      <c r="D22" s="40"/>
      <c r="E22" s="41"/>
      <c r="F22" s="40"/>
      <c r="G22" s="41"/>
      <c r="H22" s="40"/>
      <c r="I22" s="41"/>
      <c r="J22" s="41"/>
      <c r="K22" s="41"/>
      <c r="L22" s="41"/>
      <c r="M22" s="40"/>
    </row>
    <row r="23" spans="1:13" ht="16.5" customHeight="1">
      <c r="A23" s="40"/>
      <c r="B23" s="40"/>
      <c r="C23" s="40"/>
      <c r="D23" s="40"/>
      <c r="E23" s="41"/>
      <c r="F23" s="40"/>
      <c r="G23" s="41"/>
      <c r="H23" s="40"/>
      <c r="I23" s="41"/>
      <c r="J23" s="195"/>
      <c r="K23" s="14"/>
      <c r="L23" s="14"/>
      <c r="M23" s="40"/>
    </row>
    <row r="24" spans="1:13" ht="16.5" customHeight="1">
      <c r="A24" s="40"/>
      <c r="B24" s="40"/>
      <c r="C24" s="40"/>
      <c r="D24" s="40"/>
      <c r="E24" s="41"/>
      <c r="F24" s="40"/>
      <c r="G24" s="41"/>
      <c r="H24" s="40"/>
      <c r="I24" s="41"/>
      <c r="J24" s="195"/>
      <c r="K24" s="14"/>
      <c r="L24" s="14"/>
      <c r="M24" s="40"/>
    </row>
    <row r="25" spans="1:13" ht="16.5" customHeight="1">
      <c r="A25" s="42" t="s">
        <v>64</v>
      </c>
      <c r="B25" s="126"/>
      <c r="C25" s="126"/>
      <c r="D25" s="14"/>
      <c r="E25" s="14"/>
      <c r="F25" s="42" t="s">
        <v>63</v>
      </c>
      <c r="G25" s="42"/>
      <c r="H25" s="42"/>
      <c r="I25" s="42"/>
      <c r="J25" s="42"/>
      <c r="K25" s="42"/>
      <c r="L25" s="42"/>
      <c r="M25" s="40"/>
    </row>
    <row r="26" spans="1:13" ht="16.5" customHeight="1">
      <c r="A26" s="40"/>
      <c r="B26" s="40"/>
      <c r="C26" s="40"/>
      <c r="D26" s="40"/>
      <c r="E26" s="41"/>
      <c r="F26" s="40"/>
      <c r="G26" s="41"/>
      <c r="H26" s="40"/>
      <c r="I26" s="41"/>
      <c r="J26" s="195"/>
      <c r="K26" s="14"/>
      <c r="L26" s="14"/>
      <c r="M26" s="40"/>
    </row>
    <row r="27" spans="1:13" ht="16.5" customHeight="1">
      <c r="A27" s="41" t="s">
        <v>2</v>
      </c>
      <c r="B27" s="43" t="str">
        <f>'Herren C'!D12</f>
        <v>Leipold, Rainer</v>
      </c>
      <c r="C27" s="43">
        <f>'Herren C'!AB12</f>
        <v>2544</v>
      </c>
      <c r="D27" s="41" t="str">
        <f>'Herren C'!C12</f>
        <v>BAM</v>
      </c>
      <c r="E27" s="41"/>
      <c r="F27" s="40"/>
      <c r="G27" s="40">
        <v>1</v>
      </c>
      <c r="H27" s="40" t="str">
        <f>B29</f>
        <v>Gürz, Thomas</v>
      </c>
      <c r="I27" s="194">
        <f>C29+E18</f>
        <v>2651</v>
      </c>
      <c r="J27" s="194">
        <v>13</v>
      </c>
      <c r="K27" s="14"/>
      <c r="L27" s="195">
        <f>I27/J27</f>
        <v>203.92307692307693</v>
      </c>
      <c r="M27" s="41" t="s">
        <v>70</v>
      </c>
    </row>
    <row r="28" spans="1:13" ht="16.5" customHeight="1">
      <c r="A28" s="41" t="s">
        <v>5</v>
      </c>
      <c r="B28" s="43" t="str">
        <f>'Herren C'!D13</f>
        <v>Mihatsch, Rudi</v>
      </c>
      <c r="C28" s="43">
        <f>'Herren C'!AB13</f>
        <v>2512</v>
      </c>
      <c r="D28" s="41" t="str">
        <f>'Herren C'!C13</f>
        <v>AUG</v>
      </c>
      <c r="E28" s="41"/>
      <c r="F28" s="40"/>
      <c r="G28" s="40">
        <v>2</v>
      </c>
      <c r="H28" s="40" t="str">
        <f>B27</f>
        <v>Leipold, Rainer</v>
      </c>
      <c r="I28" s="194">
        <f>C27+K11</f>
        <v>2953</v>
      </c>
      <c r="J28" s="197">
        <v>14</v>
      </c>
      <c r="K28" s="41"/>
      <c r="L28" s="195">
        <f>I28/J28</f>
        <v>210.92857142857142</v>
      </c>
      <c r="M28" s="41" t="s">
        <v>74</v>
      </c>
    </row>
    <row r="29" spans="1:13" ht="16.5" customHeight="1">
      <c r="A29" s="41" t="s">
        <v>6</v>
      </c>
      <c r="B29" s="43" t="str">
        <f>'Herren C'!D14</f>
        <v>Gürz, Thomas</v>
      </c>
      <c r="C29" s="43">
        <f>'Herren C'!AB14</f>
        <v>2488</v>
      </c>
      <c r="D29" s="41" t="str">
        <f>'Herren C'!C14</f>
        <v>WÜR</v>
      </c>
      <c r="E29" s="41"/>
      <c r="F29" s="40"/>
      <c r="G29" s="40">
        <v>3</v>
      </c>
      <c r="H29" s="40" t="str">
        <f>B28</f>
        <v>Mihatsch, Rudi</v>
      </c>
      <c r="I29" s="194">
        <f>C28+G15+K12</f>
        <v>3036</v>
      </c>
      <c r="J29" s="197">
        <v>15</v>
      </c>
      <c r="K29" s="41"/>
      <c r="L29" s="195">
        <f>I29/J29</f>
        <v>202.4</v>
      </c>
      <c r="M29" s="41" t="s">
        <v>73</v>
      </c>
    </row>
    <row r="30" spans="1:13" ht="16.5" customHeight="1">
      <c r="A30" s="41" t="s">
        <v>7</v>
      </c>
      <c r="B30" s="43" t="str">
        <f>'Herren C'!D15</f>
        <v>Ott, Ludwig</v>
      </c>
      <c r="C30" s="43">
        <f>'Herren C'!AB15</f>
        <v>2436</v>
      </c>
      <c r="D30" s="41" t="str">
        <f>'Herren C'!C15</f>
        <v>BAM</v>
      </c>
      <c r="E30" s="41"/>
      <c r="F30" s="40"/>
      <c r="G30" s="40">
        <v>4</v>
      </c>
      <c r="H30" s="40" t="str">
        <f>B31</f>
        <v>Mair, Hans-J.</v>
      </c>
      <c r="I30" s="194">
        <f>C31+C21+E17+G14</f>
        <v>2999</v>
      </c>
      <c r="J30" s="197">
        <v>15</v>
      </c>
      <c r="K30" s="41"/>
      <c r="L30" s="195">
        <f>I30/J30</f>
        <v>199.93333333333334</v>
      </c>
      <c r="M30" s="41" t="s">
        <v>72</v>
      </c>
    </row>
    <row r="31" spans="1:13" ht="16.5" customHeight="1">
      <c r="A31" s="41" t="s">
        <v>8</v>
      </c>
      <c r="B31" s="43" t="str">
        <f>'Herren C'!D16</f>
        <v>Mair, Hans-J.</v>
      </c>
      <c r="C31" s="43">
        <f>'Herren C'!AB16</f>
        <v>2424</v>
      </c>
      <c r="D31" s="41" t="str">
        <f>'Herren C'!C16</f>
        <v>AUG</v>
      </c>
      <c r="E31" s="41"/>
      <c r="F31" s="40"/>
      <c r="G31" s="40">
        <v>5</v>
      </c>
      <c r="H31" s="40" t="str">
        <f>B30</f>
        <v>Ott, Ludwig</v>
      </c>
      <c r="I31" s="194">
        <f>C30+C20</f>
        <v>2605</v>
      </c>
      <c r="J31" s="197">
        <v>13</v>
      </c>
      <c r="K31" s="41"/>
      <c r="L31" s="195">
        <f>I31/J31</f>
        <v>200.3846153846154</v>
      </c>
      <c r="M31" s="41" t="s">
        <v>71</v>
      </c>
    </row>
    <row r="32" ht="16.5" customHeight="1">
      <c r="I32" s="34" t="s">
        <v>377</v>
      </c>
    </row>
    <row r="33" ht="12.75">
      <c r="C33" t="s">
        <v>377</v>
      </c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orientation="landscape" paperSize="9" scale="95" r:id="rId1"/>
  <headerFooter alignWithMargins="0">
    <oddFooter>&amp;LSeite &amp;P von &amp;N&amp;CAuswertung: ABV Hallstadt
www.ABV-Raubritter.de&amp;RDruckdatum: &amp;D,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9">
      <selection activeCell="I28" sqref="I28"/>
    </sheetView>
  </sheetViews>
  <sheetFormatPr defaultColWidth="11.421875" defaultRowHeight="12.75"/>
  <cols>
    <col min="1" max="1" width="2.7109375" style="0" customWidth="1"/>
    <col min="2" max="2" width="21.140625" style="0" customWidth="1"/>
    <col min="3" max="3" width="5.7109375" style="0" customWidth="1"/>
    <col min="4" max="4" width="21.140625" style="0" customWidth="1"/>
    <col min="5" max="5" width="5.7109375" style="34" customWidth="1"/>
    <col min="6" max="6" width="21.140625" style="0" customWidth="1"/>
    <col min="7" max="7" width="5.7109375" style="34" customWidth="1"/>
    <col min="8" max="8" width="21.140625" style="0" customWidth="1"/>
    <col min="9" max="10" width="5.7109375" style="34" customWidth="1"/>
    <col min="11" max="11" width="5.28125" style="34" customWidth="1"/>
    <col min="12" max="12" width="6.57421875" style="0" customWidth="1"/>
  </cols>
  <sheetData>
    <row r="1" spans="1:11" ht="18" customHeight="1">
      <c r="A1" s="48" t="s">
        <v>80</v>
      </c>
      <c r="B1" s="49"/>
      <c r="C1" s="50"/>
      <c r="D1" s="50"/>
      <c r="E1" s="51"/>
      <c r="F1" s="51"/>
      <c r="G1" s="51"/>
      <c r="H1" s="51"/>
      <c r="I1" s="49"/>
      <c r="J1" s="49"/>
      <c r="K1" s="50"/>
    </row>
    <row r="2" spans="1:11" ht="15.75" customHeight="1">
      <c r="A2" s="12" t="s">
        <v>0</v>
      </c>
      <c r="B2" s="8"/>
      <c r="C2" s="9"/>
      <c r="D2" s="10"/>
      <c r="E2" s="10"/>
      <c r="F2" s="10"/>
      <c r="G2" s="10"/>
      <c r="H2" s="8"/>
      <c r="I2" s="8"/>
      <c r="J2" s="11"/>
      <c r="K2" s="8"/>
    </row>
    <row r="3" spans="1:11" ht="15.75" customHeight="1">
      <c r="A3" s="1"/>
      <c r="B3" s="2"/>
      <c r="C3" s="13"/>
      <c r="D3" s="13"/>
      <c r="E3" s="13"/>
      <c r="F3" s="2"/>
      <c r="G3" s="2"/>
      <c r="H3" s="2"/>
      <c r="I3" s="2"/>
      <c r="J3" s="2"/>
      <c r="K3" s="2"/>
    </row>
    <row r="4" spans="1:11" ht="16.5" customHeight="1">
      <c r="A4" s="15" t="s">
        <v>81</v>
      </c>
      <c r="B4" s="16"/>
      <c r="C4" s="17"/>
      <c r="D4" s="18" t="s">
        <v>34</v>
      </c>
      <c r="E4" s="19"/>
      <c r="F4" s="8"/>
      <c r="G4" s="8"/>
      <c r="H4" s="8"/>
      <c r="I4" s="20"/>
      <c r="J4" s="20"/>
      <c r="K4" s="21" t="s">
        <v>82</v>
      </c>
    </row>
    <row r="5" spans="1:11" ht="9" customHeight="1" thickBot="1">
      <c r="A5" s="22"/>
      <c r="B5" s="23"/>
      <c r="C5" s="24"/>
      <c r="D5" s="24"/>
      <c r="E5" s="24"/>
      <c r="F5" s="23"/>
      <c r="G5" s="23"/>
      <c r="H5" s="23"/>
      <c r="I5" s="24"/>
      <c r="J5" s="24"/>
      <c r="K5" s="24"/>
    </row>
    <row r="6" spans="1:11" ht="9" customHeight="1" thickTop="1">
      <c r="A6" s="1"/>
      <c r="B6" s="2"/>
      <c r="C6" s="4"/>
      <c r="D6" s="4"/>
      <c r="E6" s="4"/>
      <c r="F6" s="25"/>
      <c r="G6" s="25"/>
      <c r="H6" s="25"/>
      <c r="I6" s="4"/>
      <c r="J6" s="4"/>
      <c r="K6" s="4"/>
    </row>
    <row r="7" spans="1:11" ht="16.5" customHeight="1">
      <c r="A7" s="26"/>
      <c r="B7" s="27"/>
      <c r="C7" s="28"/>
      <c r="D7" s="18" t="s">
        <v>27</v>
      </c>
      <c r="E7" s="10"/>
      <c r="F7" s="13"/>
      <c r="G7" s="13"/>
      <c r="H7" s="13"/>
      <c r="I7" s="29"/>
      <c r="J7" s="29"/>
      <c r="K7" s="27"/>
    </row>
    <row r="8" spans="1:11" ht="8.25" customHeight="1" thickBot="1">
      <c r="A8" s="22"/>
      <c r="B8" s="23"/>
      <c r="C8" s="24"/>
      <c r="D8" s="24"/>
      <c r="E8" s="24"/>
      <c r="F8" s="23"/>
      <c r="G8" s="23"/>
      <c r="H8" s="23"/>
      <c r="I8" s="24"/>
      <c r="J8" s="24"/>
      <c r="K8" s="24"/>
    </row>
    <row r="9" ht="27" customHeight="1" thickBot="1" thickTop="1"/>
    <row r="10" spans="1:11" ht="16.5" customHeight="1" thickBot="1">
      <c r="A10" s="4"/>
      <c r="H10" s="87" t="s">
        <v>68</v>
      </c>
      <c r="I10" s="88"/>
      <c r="J10" s="87"/>
      <c r="K10" s="89"/>
    </row>
    <row r="11" spans="1:12" ht="16.5" customHeight="1" thickBot="1">
      <c r="A11" s="4"/>
      <c r="B11" s="84"/>
      <c r="C11" s="84"/>
      <c r="D11" s="84"/>
      <c r="E11" s="80"/>
      <c r="F11" s="84"/>
      <c r="G11" s="80"/>
      <c r="H11" s="86" t="str">
        <f>B28</f>
        <v>Schmitt, Jürgen</v>
      </c>
      <c r="I11" s="90">
        <v>157</v>
      </c>
      <c r="J11" s="91">
        <v>174</v>
      </c>
      <c r="K11" s="91">
        <v>331</v>
      </c>
      <c r="L11" t="s">
        <v>73</v>
      </c>
    </row>
    <row r="12" spans="1:12" ht="16.5" customHeight="1" thickBot="1">
      <c r="A12" s="4"/>
      <c r="B12" s="96"/>
      <c r="C12" s="84"/>
      <c r="D12" s="84"/>
      <c r="E12" s="80"/>
      <c r="F12" s="84"/>
      <c r="G12" s="80"/>
      <c r="H12" s="86" t="str">
        <f>F15</f>
        <v>Seitz, Michael</v>
      </c>
      <c r="I12" s="90">
        <v>172</v>
      </c>
      <c r="J12" s="91">
        <v>196</v>
      </c>
      <c r="K12" s="91">
        <v>368</v>
      </c>
      <c r="L12" s="40" t="s">
        <v>74</v>
      </c>
    </row>
    <row r="13" spans="1:12" ht="16.5" customHeight="1">
      <c r="A13" s="4"/>
      <c r="B13" s="84"/>
      <c r="C13" s="84"/>
      <c r="D13" s="84"/>
      <c r="E13" s="80"/>
      <c r="F13" s="87" t="s">
        <v>66</v>
      </c>
      <c r="G13" s="88"/>
      <c r="H13" s="84"/>
      <c r="I13" s="80"/>
      <c r="J13" s="80"/>
      <c r="K13" s="40"/>
      <c r="L13" s="40"/>
    </row>
    <row r="14" spans="1:12" ht="16.5" customHeight="1">
      <c r="A14" s="4"/>
      <c r="B14" s="84"/>
      <c r="C14" s="84"/>
      <c r="D14" s="84"/>
      <c r="E14" s="80"/>
      <c r="F14" s="92" t="str">
        <f>D17</f>
        <v>Prell, Patrick</v>
      </c>
      <c r="G14" s="95">
        <v>169</v>
      </c>
      <c r="H14" s="84" t="s">
        <v>72</v>
      </c>
      <c r="I14" s="80"/>
      <c r="J14" s="80"/>
      <c r="K14" s="41"/>
      <c r="L14" s="40"/>
    </row>
    <row r="15" spans="1:12" ht="16.5" customHeight="1" thickBot="1">
      <c r="A15" s="4"/>
      <c r="B15" s="84"/>
      <c r="C15" s="84"/>
      <c r="D15" s="84"/>
      <c r="E15" s="80"/>
      <c r="F15" s="93" t="str">
        <f>B29</f>
        <v>Seitz, Michael</v>
      </c>
      <c r="G15" s="94">
        <v>179</v>
      </c>
      <c r="H15" s="84"/>
      <c r="I15" s="80"/>
      <c r="J15" s="80"/>
      <c r="K15" s="80"/>
      <c r="L15" s="40"/>
    </row>
    <row r="16" spans="1:12" ht="16.5" customHeight="1">
      <c r="A16" s="4"/>
      <c r="B16" s="84"/>
      <c r="C16" s="84"/>
      <c r="D16" s="87" t="s">
        <v>65</v>
      </c>
      <c r="E16" s="88"/>
      <c r="F16" s="84"/>
      <c r="G16" s="80"/>
      <c r="H16" s="84"/>
      <c r="I16" s="80"/>
      <c r="J16" s="80"/>
      <c r="K16" s="80"/>
      <c r="L16" s="40"/>
    </row>
    <row r="17" spans="1:12" ht="16.5" customHeight="1">
      <c r="A17" s="4"/>
      <c r="B17" s="84"/>
      <c r="C17" s="84"/>
      <c r="D17" s="92" t="str">
        <f>B21</f>
        <v>Prell, Patrick</v>
      </c>
      <c r="E17" s="95">
        <v>199</v>
      </c>
      <c r="F17" s="84"/>
      <c r="G17" s="80"/>
      <c r="H17" s="84"/>
      <c r="I17" s="80"/>
      <c r="J17" s="80"/>
      <c r="K17" s="80"/>
      <c r="L17" s="40"/>
    </row>
    <row r="18" spans="1:12" ht="16.5" customHeight="1" thickBot="1">
      <c r="A18" s="83"/>
      <c r="B18" s="84"/>
      <c r="C18" s="84"/>
      <c r="D18" s="93" t="str">
        <f>B30</f>
        <v>Zehendner, Markus</v>
      </c>
      <c r="E18" s="94">
        <v>158</v>
      </c>
      <c r="F18" s="84" t="s">
        <v>70</v>
      </c>
      <c r="G18" s="80"/>
      <c r="H18" s="84"/>
      <c r="I18" s="80"/>
      <c r="J18" s="80"/>
      <c r="K18" s="80"/>
      <c r="L18" s="40"/>
    </row>
    <row r="19" spans="1:12" ht="16.5" customHeight="1">
      <c r="A19" s="4"/>
      <c r="B19" s="87" t="s">
        <v>67</v>
      </c>
      <c r="C19" s="88"/>
      <c r="D19" s="84"/>
      <c r="E19" s="80"/>
      <c r="F19" s="84"/>
      <c r="G19" s="80"/>
      <c r="H19" s="84"/>
      <c r="I19" s="80"/>
      <c r="J19" s="80"/>
      <c r="K19" s="80"/>
      <c r="L19" s="40"/>
    </row>
    <row r="20" spans="1:12" ht="16.5" customHeight="1">
      <c r="A20" s="81"/>
      <c r="B20" s="92" t="str">
        <f>B31</f>
        <v>Lehmann, Torsten</v>
      </c>
      <c r="C20" s="95">
        <v>156</v>
      </c>
      <c r="D20" s="84" t="s">
        <v>71</v>
      </c>
      <c r="E20" s="80"/>
      <c r="F20" s="84"/>
      <c r="G20" s="80"/>
      <c r="H20" s="84"/>
      <c r="I20" s="80"/>
      <c r="J20" s="80"/>
      <c r="K20" s="80"/>
      <c r="L20" s="40"/>
    </row>
    <row r="21" spans="1:12" ht="16.5" customHeight="1" thickBot="1">
      <c r="A21" s="4"/>
      <c r="B21" s="93" t="str">
        <f>B32</f>
        <v>Prell, Patrick</v>
      </c>
      <c r="C21" s="94">
        <v>161</v>
      </c>
      <c r="D21" s="84"/>
      <c r="E21" s="80"/>
      <c r="F21" s="84"/>
      <c r="G21" s="80"/>
      <c r="H21" s="84"/>
      <c r="I21" s="80"/>
      <c r="J21" s="80"/>
      <c r="K21" s="80"/>
      <c r="L21" s="40"/>
    </row>
    <row r="22" ht="16.5" customHeight="1"/>
    <row r="23" ht="16.5" customHeight="1"/>
    <row r="24" ht="16.5" customHeight="1"/>
    <row r="25" ht="16.5" customHeight="1"/>
    <row r="26" spans="1:11" ht="16.5" customHeight="1">
      <c r="A26" s="42" t="s">
        <v>64</v>
      </c>
      <c r="B26" s="42"/>
      <c r="C26" s="42"/>
      <c r="D26" s="42"/>
      <c r="E26" s="42"/>
      <c r="H26" s="42" t="s">
        <v>63</v>
      </c>
      <c r="K26" s="42"/>
    </row>
    <row r="27" ht="16.5" customHeight="1"/>
    <row r="28" spans="1:13" ht="16.5" customHeight="1">
      <c r="A28" s="34" t="s">
        <v>2</v>
      </c>
      <c r="B28" s="43" t="str">
        <f>'Herren D'!E12</f>
        <v>Schmitt, Jürgen</v>
      </c>
      <c r="C28" s="43">
        <f>'Herren D'!AC12</f>
        <v>2411</v>
      </c>
      <c r="D28" s="34" t="str">
        <f>'Herren D'!D12</f>
        <v>STE</v>
      </c>
      <c r="G28" s="34" t="s">
        <v>2</v>
      </c>
      <c r="H28" t="str">
        <f>B29</f>
        <v>Seitz, Michael</v>
      </c>
      <c r="I28" s="41">
        <f>C29+G15+K12</f>
        <v>2945</v>
      </c>
      <c r="J28" s="192">
        <v>15</v>
      </c>
      <c r="K28" s="8"/>
      <c r="L28" s="137">
        <f>I28/J28</f>
        <v>196.33333333333334</v>
      </c>
      <c r="M28" s="40" t="s">
        <v>74</v>
      </c>
    </row>
    <row r="29" spans="1:13" ht="16.5" customHeight="1">
      <c r="A29" s="34" t="s">
        <v>5</v>
      </c>
      <c r="B29" s="43" t="str">
        <f>'Herren D'!E13</f>
        <v>Seitz, Michael</v>
      </c>
      <c r="C29" s="43">
        <f>'Herren D'!AC13</f>
        <v>2398</v>
      </c>
      <c r="D29" s="34" t="str">
        <f>'Herren D'!D13</f>
        <v>BCN</v>
      </c>
      <c r="G29" s="34" t="s">
        <v>5</v>
      </c>
      <c r="H29" t="str">
        <f>B28</f>
        <v>Schmitt, Jürgen</v>
      </c>
      <c r="I29" s="41">
        <f>C28+K11</f>
        <v>2742</v>
      </c>
      <c r="J29" s="192">
        <v>14</v>
      </c>
      <c r="K29" s="8"/>
      <c r="L29" s="137">
        <f>I29/J29</f>
        <v>195.85714285714286</v>
      </c>
      <c r="M29" t="s">
        <v>73</v>
      </c>
    </row>
    <row r="30" spans="1:13" ht="16.5" customHeight="1">
      <c r="A30" s="34" t="s">
        <v>6</v>
      </c>
      <c r="B30" s="43" t="str">
        <f>'Herren D'!E14</f>
        <v>Zehendner, Markus</v>
      </c>
      <c r="C30" s="43">
        <f>'Herren D'!AC14</f>
        <v>2368</v>
      </c>
      <c r="D30" s="34" t="str">
        <f>'Herren D'!D14</f>
        <v>BAY</v>
      </c>
      <c r="G30" s="34" t="s">
        <v>6</v>
      </c>
      <c r="H30" t="str">
        <f>B31</f>
        <v>Lehmann, Torsten</v>
      </c>
      <c r="I30" s="41">
        <f>C31+C20</f>
        <v>2518</v>
      </c>
      <c r="J30" s="192">
        <v>13</v>
      </c>
      <c r="K30" s="8"/>
      <c r="L30" s="137">
        <f>I30/J30</f>
        <v>193.69230769230768</v>
      </c>
      <c r="M30" t="s">
        <v>71</v>
      </c>
    </row>
    <row r="31" spans="1:13" ht="16.5" customHeight="1">
      <c r="A31" s="34" t="s">
        <v>7</v>
      </c>
      <c r="B31" s="43" t="str">
        <f>'Herren D'!E15</f>
        <v>Lehmann, Torsten</v>
      </c>
      <c r="C31" s="43">
        <f>'Herren D'!AC15</f>
        <v>2362</v>
      </c>
      <c r="D31" s="34" t="str">
        <f>'Herren D'!D15</f>
        <v>MKV</v>
      </c>
      <c r="G31" s="34" t="s">
        <v>7</v>
      </c>
      <c r="H31" t="str">
        <f>B30</f>
        <v>Zehendner, Markus</v>
      </c>
      <c r="I31" s="41">
        <f>C30+E18</f>
        <v>2526</v>
      </c>
      <c r="J31" s="192">
        <v>13</v>
      </c>
      <c r="K31" s="8"/>
      <c r="L31" s="137">
        <f>I31/J31</f>
        <v>194.30769230769232</v>
      </c>
      <c r="M31" t="s">
        <v>70</v>
      </c>
    </row>
    <row r="32" spans="1:13" ht="16.5" customHeight="1">
      <c r="A32" s="34" t="s">
        <v>8</v>
      </c>
      <c r="B32" s="43" t="str">
        <f>'Herren D'!E16</f>
        <v>Prell, Patrick</v>
      </c>
      <c r="C32" s="43">
        <f>'Herren D'!AC16</f>
        <v>2355</v>
      </c>
      <c r="D32" s="34" t="str">
        <f>'Herren D'!D16</f>
        <v>BCN</v>
      </c>
      <c r="G32" s="34" t="s">
        <v>8</v>
      </c>
      <c r="H32" t="str">
        <f>B32</f>
        <v>Prell, Patrick</v>
      </c>
      <c r="I32" s="41">
        <f>C32+G14</f>
        <v>2524</v>
      </c>
      <c r="J32" s="192">
        <v>13</v>
      </c>
      <c r="K32" s="8"/>
      <c r="L32" s="137">
        <f>I32/J32</f>
        <v>194.15384615384616</v>
      </c>
      <c r="M32" t="s">
        <v>72</v>
      </c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orientation="landscape" paperSize="9" scale="95" r:id="rId1"/>
  <headerFooter alignWithMargins="0">
    <oddFooter>&amp;LSeite &amp;P von &amp;N&amp;CAuswertung: ABV Hallstadt
www.ABV-Raubritter.de&amp;RDruckdatum: 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0">
      <selection activeCell="H19" sqref="H19"/>
    </sheetView>
  </sheetViews>
  <sheetFormatPr defaultColWidth="11.421875" defaultRowHeight="12.75"/>
  <cols>
    <col min="1" max="1" width="2.7109375" style="0" customWidth="1"/>
    <col min="2" max="2" width="21.140625" style="0" customWidth="1"/>
    <col min="3" max="3" width="5.7109375" style="0" customWidth="1"/>
    <col min="4" max="4" width="21.140625" style="0" customWidth="1"/>
    <col min="5" max="5" width="5.7109375" style="34" customWidth="1"/>
    <col min="6" max="6" width="21.140625" style="0" customWidth="1"/>
    <col min="7" max="7" width="5.7109375" style="34" customWidth="1"/>
    <col min="8" max="8" width="21.140625" style="0" customWidth="1"/>
    <col min="9" max="10" width="5.7109375" style="34" customWidth="1"/>
    <col min="11" max="11" width="7.28125" style="34" customWidth="1"/>
    <col min="12" max="12" width="6.8515625" style="0" customWidth="1"/>
  </cols>
  <sheetData>
    <row r="1" spans="1:11" ht="9" customHeight="1" thickTop="1">
      <c r="A1" s="5"/>
      <c r="B1" s="6"/>
      <c r="C1" s="7"/>
      <c r="D1" s="7"/>
      <c r="E1" s="7"/>
      <c r="F1" s="6"/>
      <c r="G1" s="6"/>
      <c r="H1" s="6"/>
      <c r="I1" s="7"/>
      <c r="J1" s="7"/>
      <c r="K1" s="7"/>
    </row>
    <row r="2" spans="1:12" ht="18" customHeight="1">
      <c r="A2" s="48" t="s">
        <v>80</v>
      </c>
      <c r="B2" s="128"/>
      <c r="C2" s="125"/>
      <c r="D2" s="125"/>
      <c r="E2" s="52"/>
      <c r="F2" s="52"/>
      <c r="G2" s="52"/>
      <c r="H2" s="52"/>
      <c r="I2" s="128"/>
      <c r="J2" s="128"/>
      <c r="K2" s="125"/>
      <c r="L2" s="40"/>
    </row>
    <row r="3" spans="1:12" ht="15.75" customHeight="1">
      <c r="A3" s="12" t="s">
        <v>0</v>
      </c>
      <c r="B3" s="14"/>
      <c r="C3" s="126"/>
      <c r="D3" s="11"/>
      <c r="E3" s="11"/>
      <c r="F3" s="11"/>
      <c r="G3" s="11"/>
      <c r="H3" s="14"/>
      <c r="I3" s="14"/>
      <c r="J3" s="11"/>
      <c r="K3" s="14"/>
      <c r="L3" s="40"/>
    </row>
    <row r="4" spans="1:12" ht="15.75" customHeight="1">
      <c r="A4" s="1"/>
      <c r="B4" s="180"/>
      <c r="C4" s="13"/>
      <c r="D4" s="13"/>
      <c r="E4" s="13"/>
      <c r="F4" s="180"/>
      <c r="G4" s="180"/>
      <c r="H4" s="180"/>
      <c r="I4" s="180"/>
      <c r="J4" s="180"/>
      <c r="K4" s="180"/>
      <c r="L4" s="40"/>
    </row>
    <row r="5" spans="1:12" ht="16.5" customHeight="1">
      <c r="A5" s="15" t="s">
        <v>81</v>
      </c>
      <c r="B5" s="43"/>
      <c r="C5" s="17"/>
      <c r="D5" s="18" t="s">
        <v>34</v>
      </c>
      <c r="E5" s="19"/>
      <c r="F5" s="14"/>
      <c r="G5" s="14"/>
      <c r="H5" s="14"/>
      <c r="I5" s="20"/>
      <c r="J5" s="20"/>
      <c r="K5" s="20" t="s">
        <v>82</v>
      </c>
      <c r="L5" s="40"/>
    </row>
    <row r="6" spans="1:12" ht="9" customHeight="1" thickBot="1">
      <c r="A6" s="22"/>
      <c r="B6" s="129"/>
      <c r="C6" s="154"/>
      <c r="D6" s="154"/>
      <c r="E6" s="154"/>
      <c r="F6" s="129"/>
      <c r="G6" s="129"/>
      <c r="H6" s="129"/>
      <c r="I6" s="154"/>
      <c r="J6" s="154"/>
      <c r="K6" s="154"/>
      <c r="L6" s="40"/>
    </row>
    <row r="7" spans="1:12" ht="9" customHeight="1" thickTop="1">
      <c r="A7" s="1"/>
      <c r="B7" s="180"/>
      <c r="C7" s="84"/>
      <c r="D7" s="84"/>
      <c r="E7" s="84"/>
      <c r="F7" s="59"/>
      <c r="G7" s="59"/>
      <c r="H7" s="59"/>
      <c r="I7" s="84"/>
      <c r="J7" s="84"/>
      <c r="K7" s="84"/>
      <c r="L7" s="40"/>
    </row>
    <row r="8" spans="1:12" ht="16.5" customHeight="1">
      <c r="A8" s="26"/>
      <c r="B8" s="3"/>
      <c r="C8" s="28"/>
      <c r="D8" s="18" t="s">
        <v>36</v>
      </c>
      <c r="E8" s="11"/>
      <c r="F8" s="13"/>
      <c r="G8" s="13"/>
      <c r="H8" s="13"/>
      <c r="I8" s="29"/>
      <c r="J8" s="29"/>
      <c r="K8" s="3"/>
      <c r="L8" s="40"/>
    </row>
    <row r="9" spans="1:12" ht="8.25" customHeight="1" thickBot="1">
      <c r="A9" s="22"/>
      <c r="B9" s="129"/>
      <c r="C9" s="154"/>
      <c r="D9" s="154"/>
      <c r="E9" s="154"/>
      <c r="F9" s="129"/>
      <c r="G9" s="129"/>
      <c r="H9" s="129"/>
      <c r="I9" s="154"/>
      <c r="J9" s="154"/>
      <c r="K9" s="154"/>
      <c r="L9" s="40"/>
    </row>
    <row r="10" spans="1:12" ht="27" customHeight="1" thickBot="1" thickTop="1">
      <c r="A10" s="40"/>
      <c r="B10" s="38" t="s">
        <v>24</v>
      </c>
      <c r="C10" s="40"/>
      <c r="D10" s="40"/>
      <c r="E10" s="41"/>
      <c r="F10" s="40"/>
      <c r="G10" s="41"/>
      <c r="H10" s="40"/>
      <c r="I10" s="41"/>
      <c r="J10" s="41"/>
      <c r="K10" s="41"/>
      <c r="L10" s="40"/>
    </row>
    <row r="11" spans="1:12" ht="16.5" customHeight="1" thickBot="1">
      <c r="A11" s="84"/>
      <c r="B11" s="84"/>
      <c r="C11" s="84"/>
      <c r="D11" s="84"/>
      <c r="E11" s="80"/>
      <c r="F11" s="84"/>
      <c r="G11" s="80"/>
      <c r="H11" s="98" t="s">
        <v>68</v>
      </c>
      <c r="I11" s="99"/>
      <c r="J11" s="98"/>
      <c r="K11" s="100"/>
      <c r="L11" s="84"/>
    </row>
    <row r="12" spans="1:12" ht="16.5" customHeight="1" thickBot="1">
      <c r="A12" s="84"/>
      <c r="B12" s="96"/>
      <c r="C12" s="84"/>
      <c r="D12" s="84"/>
      <c r="E12" s="80"/>
      <c r="F12" s="84"/>
      <c r="G12" s="80"/>
      <c r="H12" s="101" t="str">
        <f>B28</f>
        <v>Ott, Sebastian</v>
      </c>
      <c r="I12" s="103">
        <v>224</v>
      </c>
      <c r="J12" s="104">
        <v>217</v>
      </c>
      <c r="K12" s="104">
        <v>441</v>
      </c>
      <c r="L12" s="84" t="s">
        <v>74</v>
      </c>
    </row>
    <row r="13" spans="1:12" ht="16.5" customHeight="1" thickBot="1">
      <c r="A13" s="84"/>
      <c r="B13" s="84"/>
      <c r="C13" s="84"/>
      <c r="D13" s="84"/>
      <c r="E13" s="80"/>
      <c r="F13" s="40"/>
      <c r="G13" s="41"/>
      <c r="H13" s="101" t="s">
        <v>190</v>
      </c>
      <c r="I13" s="103">
        <v>216</v>
      </c>
      <c r="J13" s="104">
        <v>222</v>
      </c>
      <c r="K13" s="104">
        <v>438</v>
      </c>
      <c r="L13" s="97" t="s">
        <v>73</v>
      </c>
    </row>
    <row r="14" spans="1:12" ht="16.5" customHeight="1">
      <c r="A14" s="84"/>
      <c r="B14" s="84"/>
      <c r="C14" s="84"/>
      <c r="D14" s="84"/>
      <c r="E14" s="80"/>
      <c r="F14" s="98" t="s">
        <v>66</v>
      </c>
      <c r="G14" s="99"/>
      <c r="H14" s="40"/>
      <c r="I14" s="41"/>
      <c r="J14" s="80"/>
      <c r="K14" s="80"/>
      <c r="L14" s="84"/>
    </row>
    <row r="15" spans="1:12" ht="16.5" customHeight="1">
      <c r="A15" s="84"/>
      <c r="B15" s="84"/>
      <c r="C15" s="84"/>
      <c r="D15" s="84"/>
      <c r="E15" s="80"/>
      <c r="F15" s="92" t="str">
        <f>D18</f>
        <v>Escher, Reiner</v>
      </c>
      <c r="G15" s="95">
        <v>172</v>
      </c>
      <c r="H15" s="84"/>
      <c r="I15" s="80"/>
      <c r="J15" s="80"/>
      <c r="K15" s="80"/>
      <c r="L15" s="84"/>
    </row>
    <row r="16" spans="1:12" ht="16.5" customHeight="1" thickBot="1">
      <c r="A16" s="84"/>
      <c r="B16" s="84"/>
      <c r="C16" s="84"/>
      <c r="D16" s="40"/>
      <c r="E16" s="41"/>
      <c r="F16" s="93" t="str">
        <f>B29</f>
        <v>Puchert, Matthias</v>
      </c>
      <c r="G16" s="193">
        <v>175</v>
      </c>
      <c r="H16" s="84" t="s">
        <v>378</v>
      </c>
      <c r="I16" s="80"/>
      <c r="J16" s="80"/>
      <c r="K16" s="80"/>
      <c r="L16" s="84"/>
    </row>
    <row r="17" spans="1:12" ht="16.5" customHeight="1">
      <c r="A17" s="84"/>
      <c r="B17" s="84"/>
      <c r="C17" s="84"/>
      <c r="D17" s="98" t="s">
        <v>65</v>
      </c>
      <c r="E17" s="99"/>
      <c r="F17" s="84"/>
      <c r="G17" s="80"/>
      <c r="H17" s="84"/>
      <c r="I17" s="80"/>
      <c r="J17" s="80"/>
      <c r="K17" s="80"/>
      <c r="L17" s="84"/>
    </row>
    <row r="18" spans="1:12" ht="16.5" customHeight="1">
      <c r="A18" s="84"/>
      <c r="B18" s="84"/>
      <c r="C18" s="84"/>
      <c r="D18" s="92" t="str">
        <f>B21</f>
        <v>Escher, Reiner</v>
      </c>
      <c r="E18" s="95">
        <v>230</v>
      </c>
      <c r="F18" s="84"/>
      <c r="G18" s="80"/>
      <c r="H18" s="84"/>
      <c r="I18" s="80"/>
      <c r="J18" s="80"/>
      <c r="K18" s="80"/>
      <c r="L18" s="84"/>
    </row>
    <row r="19" spans="1:12" ht="16.5" customHeight="1" thickBot="1">
      <c r="A19" s="83"/>
      <c r="B19" s="40"/>
      <c r="C19" s="40"/>
      <c r="D19" s="93" t="str">
        <f>B30</f>
        <v>Herrmann, Uwe</v>
      </c>
      <c r="E19" s="193">
        <v>127</v>
      </c>
      <c r="F19" s="84" t="s">
        <v>70</v>
      </c>
      <c r="G19" s="80"/>
      <c r="H19" s="84"/>
      <c r="I19" s="80"/>
      <c r="J19" s="80"/>
      <c r="K19" s="80"/>
      <c r="L19" s="84"/>
    </row>
    <row r="20" spans="1:12" ht="16.5" customHeight="1">
      <c r="A20" s="84"/>
      <c r="B20" s="98" t="s">
        <v>67</v>
      </c>
      <c r="C20" s="99"/>
      <c r="D20" s="84"/>
      <c r="E20" s="80"/>
      <c r="F20" s="84"/>
      <c r="G20" s="80"/>
      <c r="H20" s="84"/>
      <c r="I20" s="80"/>
      <c r="J20" s="80"/>
      <c r="K20" s="80"/>
      <c r="L20" s="84"/>
    </row>
    <row r="21" spans="1:12" ht="16.5" customHeight="1">
      <c r="A21" s="81"/>
      <c r="B21" s="92" t="str">
        <f>B31</f>
        <v>Escher, Reiner</v>
      </c>
      <c r="C21" s="95">
        <v>183</v>
      </c>
      <c r="D21" s="84"/>
      <c r="E21" s="80"/>
      <c r="F21" s="84"/>
      <c r="G21" s="80"/>
      <c r="H21" s="84"/>
      <c r="I21" s="80"/>
      <c r="J21" s="80"/>
      <c r="K21" s="80"/>
      <c r="L21" s="84"/>
    </row>
    <row r="22" spans="1:12" ht="16.5" customHeight="1" thickBot="1">
      <c r="A22" s="84"/>
      <c r="B22" s="93" t="str">
        <f>B32</f>
        <v>Meyer, Marco</v>
      </c>
      <c r="C22" s="193">
        <v>170</v>
      </c>
      <c r="D22" s="84" t="s">
        <v>76</v>
      </c>
      <c r="E22" s="41"/>
      <c r="F22" s="40"/>
      <c r="G22" s="41"/>
      <c r="H22" s="40"/>
      <c r="I22" s="41"/>
      <c r="J22" s="41"/>
      <c r="K22" s="41"/>
      <c r="L22" s="40"/>
    </row>
    <row r="23" spans="1:12" ht="16.5" customHeight="1">
      <c r="A23" s="40"/>
      <c r="B23" s="40"/>
      <c r="C23" s="40"/>
      <c r="D23" s="40"/>
      <c r="E23" s="41"/>
      <c r="F23" s="40"/>
      <c r="G23" s="41"/>
      <c r="H23" s="43"/>
      <c r="I23" s="41"/>
      <c r="J23" s="41"/>
      <c r="K23" s="14"/>
      <c r="L23" s="40"/>
    </row>
    <row r="24" spans="1:12" ht="16.5" customHeight="1">
      <c r="A24" s="40"/>
      <c r="B24" s="40"/>
      <c r="C24" s="40"/>
      <c r="D24" s="40"/>
      <c r="E24" s="41"/>
      <c r="F24" s="40"/>
      <c r="G24" s="41"/>
      <c r="H24" s="40"/>
      <c r="I24" s="41"/>
      <c r="J24" s="41"/>
      <c r="K24" s="14"/>
      <c r="L24" s="40"/>
    </row>
    <row r="25" spans="1:12" ht="16.5" customHeight="1">
      <c r="A25" s="40"/>
      <c r="B25" s="40"/>
      <c r="C25" s="40"/>
      <c r="D25" s="40"/>
      <c r="E25" s="41"/>
      <c r="F25" s="40"/>
      <c r="G25" s="41"/>
      <c r="H25" s="40"/>
      <c r="I25" s="41"/>
      <c r="J25" s="41"/>
      <c r="K25" s="41"/>
      <c r="L25" s="40"/>
    </row>
    <row r="26" spans="1:12" ht="16.5" customHeight="1">
      <c r="A26" s="40"/>
      <c r="B26" s="42" t="s">
        <v>25</v>
      </c>
      <c r="C26" s="126"/>
      <c r="D26" s="14"/>
      <c r="E26" s="14"/>
      <c r="F26" s="40"/>
      <c r="G26" s="42" t="s">
        <v>63</v>
      </c>
      <c r="H26" s="42"/>
      <c r="I26" s="42"/>
      <c r="J26" s="42"/>
      <c r="K26" s="42"/>
      <c r="L26" s="40"/>
    </row>
    <row r="27" spans="1:12" ht="16.5" customHeight="1">
      <c r="A27" s="40"/>
      <c r="B27" s="40"/>
      <c r="C27" s="40"/>
      <c r="D27" s="40"/>
      <c r="E27" s="41"/>
      <c r="F27" s="40"/>
      <c r="G27" s="41"/>
      <c r="H27" s="40"/>
      <c r="I27" s="41"/>
      <c r="J27" s="41"/>
      <c r="K27" s="14"/>
      <c r="L27" s="40"/>
    </row>
    <row r="28" spans="1:12" ht="16.5" customHeight="1">
      <c r="A28" s="41" t="s">
        <v>2</v>
      </c>
      <c r="B28" s="43" t="str">
        <f>'Herren E,F'!E12</f>
        <v>Ott, Sebastian</v>
      </c>
      <c r="C28" s="43">
        <f>'Herren E,F'!AC12</f>
        <v>2308</v>
      </c>
      <c r="D28" s="41" t="str">
        <f>'Herren E,F'!D12</f>
        <v>BAM</v>
      </c>
      <c r="E28" s="40"/>
      <c r="F28" s="195"/>
      <c r="G28" s="41" t="s">
        <v>2</v>
      </c>
      <c r="H28" s="40" t="str">
        <f>B28</f>
        <v>Ott, Sebastian</v>
      </c>
      <c r="I28" s="41">
        <f>C28+K12</f>
        <v>2749</v>
      </c>
      <c r="J28" s="41">
        <v>14</v>
      </c>
      <c r="K28" s="199">
        <f>I28/J28</f>
        <v>196.35714285714286</v>
      </c>
      <c r="L28" s="84" t="s">
        <v>74</v>
      </c>
    </row>
    <row r="29" spans="1:12" ht="16.5" customHeight="1">
      <c r="A29" s="41" t="s">
        <v>5</v>
      </c>
      <c r="B29" s="43" t="str">
        <f>'Herren E,F'!E13</f>
        <v>Puchert, Matthias</v>
      </c>
      <c r="C29" s="43">
        <f>'Herren E,F'!AC13</f>
        <v>2304</v>
      </c>
      <c r="D29" s="41" t="str">
        <f>'Herren E,F'!D13</f>
        <v>HÖB</v>
      </c>
      <c r="E29" s="40"/>
      <c r="F29" s="195"/>
      <c r="G29" s="41" t="s">
        <v>5</v>
      </c>
      <c r="H29" s="40" t="str">
        <f>B30</f>
        <v>Herrmann, Uwe</v>
      </c>
      <c r="I29" s="41">
        <f>C30+E19</f>
        <v>2385</v>
      </c>
      <c r="J29" s="41">
        <v>13</v>
      </c>
      <c r="K29" s="41">
        <f>I29/J29</f>
        <v>183.46153846153845</v>
      </c>
      <c r="L29" s="40" t="s">
        <v>70</v>
      </c>
    </row>
    <row r="30" spans="1:12" ht="16.5" customHeight="1">
      <c r="A30" s="41" t="s">
        <v>6</v>
      </c>
      <c r="B30" s="43" t="str">
        <f>'Herren E,F'!E14</f>
        <v>Herrmann, Uwe</v>
      </c>
      <c r="C30" s="43">
        <f>'Herren E,F'!AC14</f>
        <v>2258</v>
      </c>
      <c r="D30" s="41" t="str">
        <f>'Herren E,F'!D14</f>
        <v>BAY</v>
      </c>
      <c r="E30" s="40"/>
      <c r="F30" s="195"/>
      <c r="G30" s="41" t="s">
        <v>6</v>
      </c>
      <c r="H30" s="40" t="str">
        <f>B29</f>
        <v>Puchert, Matthias</v>
      </c>
      <c r="I30" s="41">
        <f>C29+G16+K13</f>
        <v>2917</v>
      </c>
      <c r="J30" s="41">
        <v>15</v>
      </c>
      <c r="K30" s="41">
        <f>I30/J30</f>
        <v>194.46666666666667</v>
      </c>
      <c r="L30" s="40" t="s">
        <v>73</v>
      </c>
    </row>
    <row r="31" spans="1:12" ht="16.5" customHeight="1">
      <c r="A31" s="41" t="s">
        <v>7</v>
      </c>
      <c r="B31" s="43" t="str">
        <f>'Herren E,F'!E15</f>
        <v>Escher, Reiner</v>
      </c>
      <c r="C31" s="43">
        <f>'Herren E,F'!AC15</f>
        <v>2197</v>
      </c>
      <c r="D31" s="41" t="str">
        <f>'Herren E,F'!D15</f>
        <v>LIF</v>
      </c>
      <c r="E31" s="40"/>
      <c r="F31" s="195"/>
      <c r="G31" s="41" t="s">
        <v>7</v>
      </c>
      <c r="H31" s="40" t="str">
        <f>B32</f>
        <v>Meyer, Marco</v>
      </c>
      <c r="I31" s="41">
        <f>C32+C22</f>
        <v>2353</v>
      </c>
      <c r="J31" s="41">
        <v>13</v>
      </c>
      <c r="K31" s="199">
        <f>I31/J31</f>
        <v>181</v>
      </c>
      <c r="L31" s="40" t="s">
        <v>71</v>
      </c>
    </row>
    <row r="32" spans="1:12" ht="16.5" customHeight="1">
      <c r="A32" s="41" t="s">
        <v>8</v>
      </c>
      <c r="B32" s="43" t="str">
        <f>'Herren E,F'!E16</f>
        <v>Meyer, Marco</v>
      </c>
      <c r="C32" s="43">
        <f>'Herren E,F'!AC16</f>
        <v>2183</v>
      </c>
      <c r="D32" s="41" t="str">
        <f>'Herren E,F'!D16</f>
        <v>BAM</v>
      </c>
      <c r="E32" s="40"/>
      <c r="F32" s="195"/>
      <c r="G32" s="41" t="s">
        <v>8</v>
      </c>
      <c r="H32" s="40" t="str">
        <f>B31</f>
        <v>Escher, Reiner</v>
      </c>
      <c r="I32" s="41">
        <f>C31+C21+E18+G15</f>
        <v>2782</v>
      </c>
      <c r="J32" s="41">
        <v>15</v>
      </c>
      <c r="K32" s="41">
        <f>I32/J32</f>
        <v>185.46666666666667</v>
      </c>
      <c r="L32" s="40" t="s">
        <v>72</v>
      </c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orientation="landscape" paperSize="9" scale="95" r:id="rId1"/>
  <headerFooter alignWithMargins="0">
    <oddFooter>&amp;LSeite &amp;P von &amp;N&amp;CAuswertung: ABV Hallstadt
www.ABV-Raubritter.de&amp;RDruckdatum: 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0">
      <selection activeCell="I25" sqref="I25"/>
    </sheetView>
  </sheetViews>
  <sheetFormatPr defaultColWidth="11.421875" defaultRowHeight="12.75"/>
  <cols>
    <col min="1" max="1" width="2.7109375" style="0" customWidth="1"/>
    <col min="2" max="2" width="21.140625" style="0" customWidth="1"/>
    <col min="3" max="3" width="5.7109375" style="0" customWidth="1"/>
    <col min="4" max="4" width="21.140625" style="0" customWidth="1"/>
    <col min="5" max="5" width="5.7109375" style="34" customWidth="1"/>
    <col min="6" max="6" width="21.140625" style="0" customWidth="1"/>
    <col min="7" max="7" width="5.7109375" style="0" customWidth="1"/>
    <col min="8" max="8" width="21.140625" style="0" customWidth="1"/>
    <col min="9" max="10" width="5.7109375" style="34" customWidth="1"/>
    <col min="11" max="11" width="7.140625" style="0" customWidth="1"/>
  </cols>
  <sheetData>
    <row r="1" spans="1:10" ht="14.25" customHeight="1" thickBot="1">
      <c r="A1" s="1"/>
      <c r="B1" s="2"/>
      <c r="E1"/>
      <c r="F1" s="2"/>
      <c r="H1" s="2"/>
      <c r="J1" s="2"/>
    </row>
    <row r="2" spans="1:13" ht="9" customHeight="1" thickTop="1">
      <c r="A2" s="5"/>
      <c r="B2" s="186"/>
      <c r="C2" s="153"/>
      <c r="D2" s="153"/>
      <c r="E2" s="153"/>
      <c r="F2" s="186"/>
      <c r="G2" s="153"/>
      <c r="H2" s="186"/>
      <c r="I2" s="124"/>
      <c r="J2" s="153"/>
      <c r="K2" s="40"/>
      <c r="L2" s="40"/>
      <c r="M2" s="40"/>
    </row>
    <row r="3" spans="1:13" ht="18" customHeight="1">
      <c r="A3" s="48" t="s">
        <v>80</v>
      </c>
      <c r="B3" s="128"/>
      <c r="C3" s="125"/>
      <c r="D3" s="125"/>
      <c r="E3" s="52"/>
      <c r="F3" s="52"/>
      <c r="G3" s="125"/>
      <c r="H3" s="52"/>
      <c r="I3" s="196"/>
      <c r="J3" s="128"/>
      <c r="K3" s="40"/>
      <c r="L3" s="40"/>
      <c r="M3" s="40"/>
    </row>
    <row r="4" spans="1:13" ht="15.75" customHeight="1">
      <c r="A4" s="12" t="s">
        <v>0</v>
      </c>
      <c r="B4" s="14"/>
      <c r="C4" s="126"/>
      <c r="D4" s="11"/>
      <c r="E4" s="11"/>
      <c r="F4" s="11"/>
      <c r="G4" s="126"/>
      <c r="H4" s="14"/>
      <c r="I4" s="41"/>
      <c r="J4" s="11"/>
      <c r="K4" s="40"/>
      <c r="L4" s="40"/>
      <c r="M4" s="40"/>
    </row>
    <row r="5" spans="1:13" ht="15.75" customHeight="1">
      <c r="A5" s="1"/>
      <c r="B5" s="180"/>
      <c r="C5" s="13"/>
      <c r="D5" s="13"/>
      <c r="E5" s="13"/>
      <c r="F5" s="180"/>
      <c r="G5" s="13"/>
      <c r="H5" s="180"/>
      <c r="I5" s="41"/>
      <c r="J5" s="180"/>
      <c r="K5" s="40"/>
      <c r="L5" s="40"/>
      <c r="M5" s="40"/>
    </row>
    <row r="6" spans="1:13" ht="16.5" customHeight="1">
      <c r="A6" s="15" t="s">
        <v>81</v>
      </c>
      <c r="B6" s="43"/>
      <c r="C6" s="17"/>
      <c r="D6" s="18" t="s">
        <v>33</v>
      </c>
      <c r="E6" s="19"/>
      <c r="F6" s="14"/>
      <c r="G6" s="17"/>
      <c r="H6" s="14"/>
      <c r="I6" s="46"/>
      <c r="J6" s="41"/>
      <c r="K6" s="20" t="s">
        <v>82</v>
      </c>
      <c r="L6" s="40"/>
      <c r="M6" s="40"/>
    </row>
    <row r="7" spans="1:13" ht="9" customHeight="1">
      <c r="A7" s="1"/>
      <c r="B7" s="180"/>
      <c r="C7" s="84"/>
      <c r="D7" s="84"/>
      <c r="E7" s="84"/>
      <c r="F7" s="59"/>
      <c r="G7" s="84"/>
      <c r="H7" s="59"/>
      <c r="I7" s="80"/>
      <c r="J7" s="84"/>
      <c r="K7" s="40"/>
      <c r="L7" s="40"/>
      <c r="M7" s="40"/>
    </row>
    <row r="8" spans="1:13" ht="16.5" customHeight="1">
      <c r="A8" s="26"/>
      <c r="B8" s="3"/>
      <c r="C8" s="28"/>
      <c r="D8" s="18" t="s">
        <v>83</v>
      </c>
      <c r="E8" s="11"/>
      <c r="F8" s="13"/>
      <c r="G8" s="28"/>
      <c r="H8" s="13"/>
      <c r="I8" s="46"/>
      <c r="J8" s="29"/>
      <c r="K8" s="40"/>
      <c r="L8" s="40"/>
      <c r="M8" s="40"/>
    </row>
    <row r="9" spans="1:13" ht="8.25" customHeight="1" thickBot="1">
      <c r="A9" s="22"/>
      <c r="B9" s="129"/>
      <c r="C9" s="154"/>
      <c r="D9" s="154"/>
      <c r="E9" s="154"/>
      <c r="F9" s="129"/>
      <c r="G9" s="154"/>
      <c r="H9" s="129"/>
      <c r="I9" s="127"/>
      <c r="J9" s="154"/>
      <c r="K9" s="40"/>
      <c r="L9" s="40"/>
      <c r="M9" s="40"/>
    </row>
    <row r="10" spans="1:13" ht="27" customHeight="1" thickBot="1" thickTop="1">
      <c r="A10" s="40"/>
      <c r="B10" s="38" t="s">
        <v>24</v>
      </c>
      <c r="C10" s="40"/>
      <c r="D10" s="40"/>
      <c r="E10" s="41"/>
      <c r="F10" s="40"/>
      <c r="G10" s="40"/>
      <c r="H10" s="40"/>
      <c r="I10" s="41"/>
      <c r="J10" s="41"/>
      <c r="K10" s="40"/>
      <c r="L10" s="40"/>
      <c r="M10" s="40"/>
    </row>
    <row r="11" spans="1:13" ht="16.5" customHeight="1" thickBot="1">
      <c r="A11" s="40"/>
      <c r="B11" s="40"/>
      <c r="C11" s="40"/>
      <c r="D11" s="40"/>
      <c r="E11" s="41"/>
      <c r="F11" s="40"/>
      <c r="G11" s="40"/>
      <c r="H11" s="98" t="s">
        <v>68</v>
      </c>
      <c r="I11" s="99"/>
      <c r="J11" s="98"/>
      <c r="K11" s="100"/>
      <c r="L11" s="40"/>
      <c r="M11" s="40"/>
    </row>
    <row r="12" spans="1:13" ht="16.5" customHeight="1" thickBot="1">
      <c r="A12" s="40"/>
      <c r="B12" s="40"/>
      <c r="C12" s="40"/>
      <c r="D12" s="40"/>
      <c r="E12" s="41"/>
      <c r="F12" s="40"/>
      <c r="G12" s="40"/>
      <c r="H12" s="101" t="str">
        <f>B25</f>
        <v>McFadden, Brigitte</v>
      </c>
      <c r="I12" s="102">
        <v>138</v>
      </c>
      <c r="J12" s="103">
        <v>173</v>
      </c>
      <c r="K12" s="104">
        <v>308</v>
      </c>
      <c r="L12" s="40" t="s">
        <v>73</v>
      </c>
      <c r="M12" s="40"/>
    </row>
    <row r="13" spans="1:13" ht="16.5" customHeight="1" thickBot="1">
      <c r="A13" s="40"/>
      <c r="B13" s="40"/>
      <c r="C13" s="40"/>
      <c r="D13" s="40"/>
      <c r="E13" s="41"/>
      <c r="F13" s="40"/>
      <c r="G13" s="40"/>
      <c r="H13" s="101" t="str">
        <f>F15</f>
        <v>Schmitt, Ingeborg</v>
      </c>
      <c r="I13" s="102">
        <v>133</v>
      </c>
      <c r="J13" s="103">
        <v>198</v>
      </c>
      <c r="K13" s="104">
        <v>336</v>
      </c>
      <c r="L13" s="40" t="s">
        <v>74</v>
      </c>
      <c r="M13" s="40"/>
    </row>
    <row r="14" spans="1:13" ht="16.5" customHeight="1" thickBot="1">
      <c r="A14" s="40"/>
      <c r="B14" s="40"/>
      <c r="C14" s="40"/>
      <c r="D14" s="40"/>
      <c r="E14" s="41"/>
      <c r="F14" s="98" t="s">
        <v>66</v>
      </c>
      <c r="G14" s="99"/>
      <c r="H14" s="40"/>
      <c r="I14" s="41"/>
      <c r="J14" s="105"/>
      <c r="K14" s="40"/>
      <c r="L14" s="40"/>
      <c r="M14" s="40"/>
    </row>
    <row r="15" spans="1:13" ht="16.5" customHeight="1" thickBot="1">
      <c r="A15" s="40"/>
      <c r="B15" s="40"/>
      <c r="C15" s="40"/>
      <c r="D15" s="40"/>
      <c r="E15" s="41"/>
      <c r="F15" s="101" t="str">
        <f>D18</f>
        <v>Schmitt, Ingeborg</v>
      </c>
      <c r="G15" s="102">
        <v>216</v>
      </c>
      <c r="H15" s="40"/>
      <c r="I15" s="41"/>
      <c r="J15" s="40"/>
      <c r="K15" s="40"/>
      <c r="L15" s="40"/>
      <c r="M15" s="40"/>
    </row>
    <row r="16" spans="1:13" ht="16.5" customHeight="1" thickBot="1">
      <c r="A16" s="40"/>
      <c r="B16" s="40"/>
      <c r="C16" s="40"/>
      <c r="D16" s="40"/>
      <c r="E16" s="41"/>
      <c r="F16" s="101" t="str">
        <f>B26</f>
        <v>Facius, Monic</v>
      </c>
      <c r="G16" s="102">
        <v>212</v>
      </c>
      <c r="H16" s="40" t="s">
        <v>72</v>
      </c>
      <c r="I16" s="41"/>
      <c r="J16" s="40"/>
      <c r="K16" s="40"/>
      <c r="L16" s="40"/>
      <c r="M16" s="40"/>
    </row>
    <row r="17" spans="1:13" ht="16.5" customHeight="1" thickBot="1">
      <c r="A17" s="40"/>
      <c r="B17" s="40"/>
      <c r="C17" s="40"/>
      <c r="D17" s="98" t="s">
        <v>65</v>
      </c>
      <c r="E17" s="99"/>
      <c r="F17" s="106"/>
      <c r="G17" s="40"/>
      <c r="H17" s="40"/>
      <c r="I17" s="41"/>
      <c r="J17" s="41"/>
      <c r="K17" s="40"/>
      <c r="L17" s="40"/>
      <c r="M17" s="40"/>
    </row>
    <row r="18" spans="1:13" ht="16.5" customHeight="1" thickBot="1">
      <c r="A18" s="40"/>
      <c r="B18" s="40"/>
      <c r="C18" s="40"/>
      <c r="D18" s="101" t="str">
        <f>B21</f>
        <v>Schmitt, Ingeborg</v>
      </c>
      <c r="E18" s="102">
        <v>179</v>
      </c>
      <c r="F18" s="92"/>
      <c r="G18" s="40"/>
      <c r="H18" s="40"/>
      <c r="I18" s="41"/>
      <c r="J18" s="41"/>
      <c r="K18" s="40"/>
      <c r="L18" s="40"/>
      <c r="M18" s="40"/>
    </row>
    <row r="19" spans="1:13" ht="16.5" customHeight="1" thickBot="1">
      <c r="A19" s="36"/>
      <c r="B19" s="40"/>
      <c r="C19" s="40"/>
      <c r="D19" s="101" t="str">
        <f>B27</f>
        <v>Kalytta, Beate</v>
      </c>
      <c r="E19" s="102">
        <v>168</v>
      </c>
      <c r="F19" s="92" t="s">
        <v>70</v>
      </c>
      <c r="G19" s="40"/>
      <c r="H19" s="40"/>
      <c r="I19" s="41"/>
      <c r="J19" s="41"/>
      <c r="K19" s="40"/>
      <c r="L19" s="40"/>
      <c r="M19" s="40"/>
    </row>
    <row r="20" spans="1:13" ht="16.5" customHeight="1" thickBot="1">
      <c r="A20" s="36"/>
      <c r="B20" s="98" t="s">
        <v>67</v>
      </c>
      <c r="C20" s="99"/>
      <c r="D20" s="106"/>
      <c r="E20" s="107"/>
      <c r="F20" s="40"/>
      <c r="G20" s="40"/>
      <c r="H20" s="40"/>
      <c r="I20" s="41"/>
      <c r="J20" s="41"/>
      <c r="K20" s="40"/>
      <c r="L20" s="40"/>
      <c r="M20" s="40"/>
    </row>
    <row r="21" spans="1:13" ht="16.5" customHeight="1" thickBot="1">
      <c r="A21" s="40"/>
      <c r="B21" s="101" t="str">
        <f>B28</f>
        <v>Schmitt, Ingeborg</v>
      </c>
      <c r="C21" s="102">
        <v>177</v>
      </c>
      <c r="D21" s="108"/>
      <c r="E21" s="80"/>
      <c r="F21" s="40"/>
      <c r="G21" s="40"/>
      <c r="H21" s="84"/>
      <c r="I21" s="80"/>
      <c r="J21" s="80"/>
      <c r="K21" s="40"/>
      <c r="L21" s="40"/>
      <c r="M21" s="40"/>
    </row>
    <row r="22" spans="1:13" ht="16.5" customHeight="1" thickBot="1">
      <c r="A22" s="40"/>
      <c r="B22" s="101" t="str">
        <f>B29</f>
        <v>Hernitschek, Angelika</v>
      </c>
      <c r="C22" s="102">
        <v>170</v>
      </c>
      <c r="D22" s="108" t="s">
        <v>71</v>
      </c>
      <c r="E22" s="80"/>
      <c r="F22" s="40"/>
      <c r="G22" s="40"/>
      <c r="H22" s="84"/>
      <c r="I22" s="80"/>
      <c r="J22" s="80"/>
      <c r="K22" s="40"/>
      <c r="L22" s="40"/>
      <c r="M22" s="40"/>
    </row>
    <row r="23" spans="1:13" ht="16.5" customHeight="1">
      <c r="A23" s="26" t="s">
        <v>69</v>
      </c>
      <c r="B23" s="40"/>
      <c r="C23" s="41"/>
      <c r="D23" s="14"/>
      <c r="E23" s="40"/>
      <c r="F23" s="40"/>
      <c r="G23" s="41"/>
      <c r="H23" s="37" t="s">
        <v>63</v>
      </c>
      <c r="I23" s="85"/>
      <c r="J23" s="42"/>
      <c r="K23" s="40"/>
      <c r="L23" s="40"/>
      <c r="M23" s="40"/>
    </row>
    <row r="24" spans="1:13" ht="16.5" customHeight="1">
      <c r="A24" s="40"/>
      <c r="B24" s="40"/>
      <c r="C24" s="40"/>
      <c r="D24" s="40"/>
      <c r="E24" s="41"/>
      <c r="F24" s="40"/>
      <c r="G24" s="40"/>
      <c r="H24" s="40"/>
      <c r="I24" s="41"/>
      <c r="J24" s="41"/>
      <c r="K24" s="40"/>
      <c r="L24" s="40"/>
      <c r="M24" s="40"/>
    </row>
    <row r="25" spans="1:13" ht="16.5" customHeight="1">
      <c r="A25" s="41" t="s">
        <v>2</v>
      </c>
      <c r="B25" s="43" t="str">
        <f>'Damen A,B,C'!D12</f>
        <v>McFadden, Brigitte</v>
      </c>
      <c r="C25" s="43">
        <f>'Damen A,B,C'!AB12</f>
        <v>2362</v>
      </c>
      <c r="D25" s="41" t="str">
        <f>'Damen A,B,C'!C12</f>
        <v>MKV</v>
      </c>
      <c r="E25" s="41"/>
      <c r="F25" s="40"/>
      <c r="G25" s="43" t="s">
        <v>2</v>
      </c>
      <c r="H25" s="43" t="str">
        <f>B25</f>
        <v>McFadden, Brigitte</v>
      </c>
      <c r="I25" s="41">
        <f>C25+K12</f>
        <v>2670</v>
      </c>
      <c r="J25" s="197">
        <v>14</v>
      </c>
      <c r="K25" s="198">
        <f>I25/J25</f>
        <v>190.71428571428572</v>
      </c>
      <c r="L25" s="40" t="s">
        <v>73</v>
      </c>
      <c r="M25" s="40"/>
    </row>
    <row r="26" spans="1:13" ht="16.5" customHeight="1">
      <c r="A26" s="41" t="s">
        <v>5</v>
      </c>
      <c r="B26" s="43" t="str">
        <f>'Damen A,B,C'!D13</f>
        <v>Facius, Monic</v>
      </c>
      <c r="C26" s="43">
        <f>'Damen A,B,C'!AB13</f>
        <v>2321</v>
      </c>
      <c r="D26" s="41" t="str">
        <f>'Damen A,B,C'!C13</f>
        <v>MKV</v>
      </c>
      <c r="E26" s="43"/>
      <c r="F26" s="40"/>
      <c r="G26" s="40" t="s">
        <v>5</v>
      </c>
      <c r="H26" s="40" t="str">
        <f>B26</f>
        <v>Facius, Monic</v>
      </c>
      <c r="I26" s="41">
        <f>C26+G16</f>
        <v>2533</v>
      </c>
      <c r="J26" s="197">
        <v>13</v>
      </c>
      <c r="K26" s="198">
        <f>I26/J26</f>
        <v>194.84615384615384</v>
      </c>
      <c r="L26" s="40" t="s">
        <v>72</v>
      </c>
      <c r="M26" s="40"/>
    </row>
    <row r="27" spans="1:13" ht="16.5" customHeight="1">
      <c r="A27" s="41" t="s">
        <v>6</v>
      </c>
      <c r="B27" s="43" t="str">
        <f>'Damen A,B,C'!D14</f>
        <v>Kalytta, Beate</v>
      </c>
      <c r="C27" s="43">
        <f>'Damen A,B,C'!AB14</f>
        <v>2301</v>
      </c>
      <c r="D27" s="41" t="str">
        <f>'Damen A,B,C'!C14</f>
        <v>AUG</v>
      </c>
      <c r="E27" s="43"/>
      <c r="F27" s="40"/>
      <c r="G27" s="40" t="s">
        <v>6</v>
      </c>
      <c r="H27" s="40" t="str">
        <f>B27</f>
        <v>Kalytta, Beate</v>
      </c>
      <c r="I27" s="41">
        <f>C27+E19</f>
        <v>2469</v>
      </c>
      <c r="J27" s="197">
        <v>13</v>
      </c>
      <c r="K27" s="198">
        <f>I27/J27</f>
        <v>189.92307692307693</v>
      </c>
      <c r="L27" s="40" t="s">
        <v>70</v>
      </c>
      <c r="M27" s="40"/>
    </row>
    <row r="28" spans="1:13" ht="16.5" customHeight="1">
      <c r="A28" s="41" t="s">
        <v>7</v>
      </c>
      <c r="B28" s="43" t="str">
        <f>'Damen A,B,C'!D15</f>
        <v>Schmitt, Ingeborg</v>
      </c>
      <c r="C28" s="43">
        <f>'Damen A,B,C'!AB15</f>
        <v>2284</v>
      </c>
      <c r="D28" s="41" t="str">
        <f>'Damen A,B,C'!C15</f>
        <v>STE</v>
      </c>
      <c r="E28" s="43"/>
      <c r="F28" s="40"/>
      <c r="G28" s="40" t="s">
        <v>7</v>
      </c>
      <c r="H28" s="40" t="str">
        <f>B28</f>
        <v>Schmitt, Ingeborg</v>
      </c>
      <c r="I28" s="41">
        <f>C28+C21+E18+G15+K13</f>
        <v>3192</v>
      </c>
      <c r="J28" s="197">
        <v>17</v>
      </c>
      <c r="K28" s="198">
        <f>I28/J28</f>
        <v>187.76470588235293</v>
      </c>
      <c r="L28" s="40" t="s">
        <v>74</v>
      </c>
      <c r="M28" s="40"/>
    </row>
    <row r="29" spans="1:13" ht="16.5" customHeight="1">
      <c r="A29" s="41" t="s">
        <v>8</v>
      </c>
      <c r="B29" s="43" t="str">
        <f>'Damen A,B,C'!D16</f>
        <v>Hernitschek, Angelika</v>
      </c>
      <c r="C29" s="43">
        <f>'Damen A,B,C'!AB16</f>
        <v>2279</v>
      </c>
      <c r="D29" s="41" t="str">
        <f>'Damen A,B,C'!C16</f>
        <v>MKV</v>
      </c>
      <c r="E29" s="43"/>
      <c r="F29" s="40"/>
      <c r="G29" s="40" t="s">
        <v>8</v>
      </c>
      <c r="H29" s="40" t="str">
        <f>B29</f>
        <v>Hernitschek, Angelika</v>
      </c>
      <c r="I29" s="41">
        <f>C29+C22</f>
        <v>2449</v>
      </c>
      <c r="J29" s="197">
        <v>13</v>
      </c>
      <c r="K29" s="198">
        <f>I29/J29</f>
        <v>188.3846153846154</v>
      </c>
      <c r="L29" s="40" t="s">
        <v>71</v>
      </c>
      <c r="M29" s="40"/>
    </row>
    <row r="30" ht="12.75">
      <c r="F30" s="34"/>
    </row>
    <row r="32" ht="12.75">
      <c r="F32" s="34"/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orientation="landscape" paperSize="9" scale="95" r:id="rId1"/>
  <headerFooter alignWithMargins="0">
    <oddFooter>&amp;LSeite &amp;P von &amp;N&amp;CAuswertung: ABV Hallstadt
www.ABV-Raubritter.de&amp;RDruckdatum: 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0">
      <selection activeCell="J18" sqref="J18"/>
    </sheetView>
  </sheetViews>
  <sheetFormatPr defaultColWidth="11.421875" defaultRowHeight="12.75"/>
  <cols>
    <col min="1" max="1" width="2.7109375" style="0" customWidth="1"/>
    <col min="2" max="2" width="21.140625" style="0" customWidth="1"/>
    <col min="3" max="3" width="5.7109375" style="0" customWidth="1"/>
    <col min="4" max="4" width="21.140625" style="0" customWidth="1"/>
    <col min="5" max="5" width="4.00390625" style="34" bestFit="1" customWidth="1"/>
    <col min="6" max="6" width="21.140625" style="0" customWidth="1"/>
    <col min="7" max="7" width="4.00390625" style="34" bestFit="1" customWidth="1"/>
    <col min="8" max="8" width="21.140625" style="0" customWidth="1"/>
    <col min="9" max="10" width="5.7109375" style="34" customWidth="1"/>
    <col min="11" max="11" width="5.28125" style="34" customWidth="1"/>
    <col min="12" max="12" width="7.00390625" style="34" customWidth="1"/>
  </cols>
  <sheetData>
    <row r="1" spans="1:13" ht="18" customHeight="1">
      <c r="A1" s="48" t="s">
        <v>80</v>
      </c>
      <c r="B1" s="128"/>
      <c r="C1" s="125"/>
      <c r="D1" s="125"/>
      <c r="E1" s="52"/>
      <c r="F1" s="52"/>
      <c r="G1" s="52"/>
      <c r="H1" s="52"/>
      <c r="I1" s="128"/>
      <c r="J1" s="128"/>
      <c r="K1" s="125"/>
      <c r="L1" s="125"/>
      <c r="M1" s="40"/>
    </row>
    <row r="2" spans="1:13" ht="15.75" customHeight="1">
      <c r="A2" s="12" t="s">
        <v>0</v>
      </c>
      <c r="B2" s="14"/>
      <c r="C2" s="126"/>
      <c r="D2" s="11"/>
      <c r="E2" s="11"/>
      <c r="F2" s="11"/>
      <c r="G2" s="11"/>
      <c r="H2" s="14"/>
      <c r="I2" s="14"/>
      <c r="J2" s="11"/>
      <c r="K2" s="14"/>
      <c r="L2" s="12"/>
      <c r="M2" s="40"/>
    </row>
    <row r="3" spans="1:13" ht="15.75" customHeight="1">
      <c r="A3" s="1"/>
      <c r="B3" s="180"/>
      <c r="C3" s="13"/>
      <c r="D3" s="13"/>
      <c r="E3" s="13"/>
      <c r="F3" s="180"/>
      <c r="G3" s="180"/>
      <c r="H3" s="180"/>
      <c r="I3" s="180"/>
      <c r="J3" s="180"/>
      <c r="K3" s="180"/>
      <c r="L3" s="14"/>
      <c r="M3" s="40"/>
    </row>
    <row r="4" spans="1:13" ht="16.5" customHeight="1">
      <c r="A4" s="15" t="s">
        <v>81</v>
      </c>
      <c r="B4" s="43"/>
      <c r="C4" s="17"/>
      <c r="D4" s="18" t="s">
        <v>1</v>
      </c>
      <c r="E4" s="19"/>
      <c r="F4" s="14"/>
      <c r="G4" s="14"/>
      <c r="H4" s="14"/>
      <c r="I4" s="20"/>
      <c r="J4" s="20"/>
      <c r="K4" s="41"/>
      <c r="L4" s="20" t="s">
        <v>82</v>
      </c>
      <c r="M4" s="40"/>
    </row>
    <row r="5" spans="1:13" ht="9" customHeight="1" thickBot="1">
      <c r="A5" s="22"/>
      <c r="B5" s="129"/>
      <c r="C5" s="154"/>
      <c r="D5" s="154"/>
      <c r="E5" s="154"/>
      <c r="F5" s="129"/>
      <c r="G5" s="129"/>
      <c r="H5" s="129"/>
      <c r="I5" s="154"/>
      <c r="J5" s="154"/>
      <c r="K5" s="154"/>
      <c r="L5" s="154"/>
      <c r="M5" s="40"/>
    </row>
    <row r="6" spans="1:13" ht="9" customHeight="1" thickTop="1">
      <c r="A6" s="1"/>
      <c r="B6" s="180"/>
      <c r="C6" s="84"/>
      <c r="D6" s="84"/>
      <c r="E6" s="84"/>
      <c r="F6" s="59"/>
      <c r="G6" s="59"/>
      <c r="H6" s="59"/>
      <c r="I6" s="84"/>
      <c r="J6" s="84"/>
      <c r="K6" s="84"/>
      <c r="L6" s="84"/>
      <c r="M6" s="40"/>
    </row>
    <row r="7" spans="1:13" ht="16.5" customHeight="1">
      <c r="A7" s="26"/>
      <c r="B7" s="3"/>
      <c r="C7" s="28"/>
      <c r="D7" s="18" t="s">
        <v>84</v>
      </c>
      <c r="E7" s="11"/>
      <c r="F7" s="13"/>
      <c r="G7" s="13"/>
      <c r="H7" s="13"/>
      <c r="I7" s="29"/>
      <c r="J7" s="29"/>
      <c r="K7" s="3"/>
      <c r="L7" s="20"/>
      <c r="M7" s="40"/>
    </row>
    <row r="8" spans="1:13" ht="8.25" customHeight="1" thickBot="1">
      <c r="A8" s="22"/>
      <c r="B8" s="129"/>
      <c r="C8" s="154"/>
      <c r="D8" s="154"/>
      <c r="E8" s="154"/>
      <c r="F8" s="129"/>
      <c r="G8" s="129"/>
      <c r="H8" s="129"/>
      <c r="I8" s="154"/>
      <c r="J8" s="154"/>
      <c r="K8" s="154"/>
      <c r="L8" s="154"/>
      <c r="M8" s="40"/>
    </row>
    <row r="9" spans="1:13" ht="27" customHeight="1" thickBot="1" thickTop="1">
      <c r="A9" s="40"/>
      <c r="B9" s="38"/>
      <c r="C9" s="40"/>
      <c r="D9" s="40"/>
      <c r="E9" s="41"/>
      <c r="F9" s="40"/>
      <c r="G9" s="40"/>
      <c r="H9" s="40"/>
      <c r="I9" s="41"/>
      <c r="J9" s="41"/>
      <c r="K9" s="41"/>
      <c r="L9" s="40"/>
      <c r="M9" s="40"/>
    </row>
    <row r="10" spans="1:13" ht="16.5" customHeight="1" thickBot="1">
      <c r="A10" s="84"/>
      <c r="B10" s="84"/>
      <c r="C10" s="84"/>
      <c r="D10" s="84"/>
      <c r="E10" s="80"/>
      <c r="F10" s="84"/>
      <c r="G10" s="80"/>
      <c r="H10" s="98" t="s">
        <v>68</v>
      </c>
      <c r="I10" s="99"/>
      <c r="J10" s="98"/>
      <c r="K10" s="100"/>
      <c r="L10" s="41"/>
      <c r="M10" s="40"/>
    </row>
    <row r="11" spans="1:13" ht="16.5" customHeight="1" thickBot="1">
      <c r="A11" s="84"/>
      <c r="B11" s="84"/>
      <c r="C11" s="84"/>
      <c r="D11" s="84"/>
      <c r="E11" s="80"/>
      <c r="F11" s="84"/>
      <c r="G11" s="80"/>
      <c r="H11" s="101" t="str">
        <f>B26</f>
        <v>Rechenberg, Nicole</v>
      </c>
      <c r="I11" s="103">
        <v>150</v>
      </c>
      <c r="J11" s="104">
        <v>135</v>
      </c>
      <c r="K11" s="104">
        <v>285</v>
      </c>
      <c r="L11" s="41" t="s">
        <v>73</v>
      </c>
      <c r="M11" s="40"/>
    </row>
    <row r="12" spans="1:13" ht="16.5" customHeight="1" thickBot="1">
      <c r="A12" s="84"/>
      <c r="B12" s="82"/>
      <c r="C12" s="84"/>
      <c r="D12" s="84"/>
      <c r="E12" s="80"/>
      <c r="F12" s="84"/>
      <c r="G12" s="80"/>
      <c r="H12" s="101" t="str">
        <f>F15</f>
        <v>Keller, Christine</v>
      </c>
      <c r="I12" s="103">
        <v>158</v>
      </c>
      <c r="J12" s="104">
        <v>180</v>
      </c>
      <c r="K12" s="104">
        <v>338</v>
      </c>
      <c r="L12" s="41" t="s">
        <v>74</v>
      </c>
      <c r="M12" s="40"/>
    </row>
    <row r="13" spans="1:13" ht="16.5" customHeight="1">
      <c r="A13" s="84"/>
      <c r="B13" s="84"/>
      <c r="C13" s="84"/>
      <c r="D13" s="84"/>
      <c r="E13" s="80"/>
      <c r="F13" s="98" t="s">
        <v>66</v>
      </c>
      <c r="G13" s="99"/>
      <c r="H13" s="84"/>
      <c r="I13" s="80"/>
      <c r="J13" s="80"/>
      <c r="K13" s="80"/>
      <c r="L13" s="80"/>
      <c r="M13" s="40"/>
    </row>
    <row r="14" spans="1:13" ht="16.5" customHeight="1">
      <c r="A14" s="84"/>
      <c r="B14" s="84"/>
      <c r="C14" s="84"/>
      <c r="D14" s="84"/>
      <c r="E14" s="80"/>
      <c r="F14" s="92" t="str">
        <f>D18</f>
        <v>Himmelein, Tina</v>
      </c>
      <c r="G14" s="95">
        <v>163</v>
      </c>
      <c r="H14" s="84" t="s">
        <v>72</v>
      </c>
      <c r="I14" s="80"/>
      <c r="J14" s="80"/>
      <c r="K14" s="80"/>
      <c r="L14" s="41"/>
      <c r="M14" s="40"/>
    </row>
    <row r="15" spans="1:13" ht="16.5" customHeight="1" thickBot="1">
      <c r="A15" s="84"/>
      <c r="B15" s="84"/>
      <c r="C15" s="84"/>
      <c r="D15" s="84"/>
      <c r="E15" s="80"/>
      <c r="F15" s="93" t="str">
        <f>B27</f>
        <v>Keller, Christine</v>
      </c>
      <c r="G15" s="193">
        <v>169</v>
      </c>
      <c r="H15" s="84"/>
      <c r="I15" s="80"/>
      <c r="J15" s="80"/>
      <c r="K15" s="80"/>
      <c r="L15" s="41"/>
      <c r="M15" s="40"/>
    </row>
    <row r="16" spans="1:13" ht="16.5" customHeight="1">
      <c r="A16" s="84"/>
      <c r="B16" s="84"/>
      <c r="C16" s="84"/>
      <c r="D16" s="98" t="s">
        <v>65</v>
      </c>
      <c r="E16" s="99"/>
      <c r="F16" s="84"/>
      <c r="G16" s="80"/>
      <c r="H16" s="84"/>
      <c r="I16" s="80"/>
      <c r="J16" s="80"/>
      <c r="K16" s="80"/>
      <c r="L16" s="41"/>
      <c r="M16" s="40"/>
    </row>
    <row r="17" spans="1:13" ht="16.5" customHeight="1">
      <c r="A17" s="84"/>
      <c r="B17" s="84"/>
      <c r="C17" s="84"/>
      <c r="D17" s="92" t="str">
        <f>B21</f>
        <v>Baldissera, Elisabeth</v>
      </c>
      <c r="E17" s="95">
        <v>147</v>
      </c>
      <c r="F17" s="84" t="s">
        <v>70</v>
      </c>
      <c r="G17" s="80"/>
      <c r="H17" s="84"/>
      <c r="I17" s="80"/>
      <c r="J17" s="80"/>
      <c r="K17" s="80"/>
      <c r="L17" s="41"/>
      <c r="M17" s="40"/>
    </row>
    <row r="18" spans="1:13" ht="16.5" customHeight="1" thickBot="1">
      <c r="A18" s="84"/>
      <c r="B18" s="84"/>
      <c r="C18" s="84"/>
      <c r="D18" s="93" t="str">
        <f>B28</f>
        <v>Himmelein, Tina</v>
      </c>
      <c r="E18" s="193">
        <v>176</v>
      </c>
      <c r="F18" s="84"/>
      <c r="G18" s="80"/>
      <c r="H18" s="84"/>
      <c r="I18" s="80"/>
      <c r="J18" s="80"/>
      <c r="K18" s="80"/>
      <c r="L18" s="41"/>
      <c r="M18" s="40"/>
    </row>
    <row r="19" spans="1:13" ht="16.5" customHeight="1">
      <c r="A19" s="83"/>
      <c r="B19" s="98" t="s">
        <v>67</v>
      </c>
      <c r="C19" s="99"/>
      <c r="D19" s="84"/>
      <c r="E19" s="80"/>
      <c r="F19" s="84"/>
      <c r="G19" s="80"/>
      <c r="H19" s="84"/>
      <c r="I19" s="80"/>
      <c r="J19" s="80"/>
      <c r="K19" s="80"/>
      <c r="L19" s="41"/>
      <c r="M19" s="40"/>
    </row>
    <row r="20" spans="1:13" ht="16.5" customHeight="1">
      <c r="A20" s="84"/>
      <c r="B20" s="92" t="str">
        <f>B29</f>
        <v>Schelhorn, Heidemarie</v>
      </c>
      <c r="C20" s="95">
        <v>153</v>
      </c>
      <c r="D20" s="84" t="s">
        <v>75</v>
      </c>
      <c r="E20" s="80"/>
      <c r="F20" s="84"/>
      <c r="G20" s="80"/>
      <c r="H20" s="84"/>
      <c r="I20" s="80"/>
      <c r="J20" s="80"/>
      <c r="K20" s="80"/>
      <c r="L20" s="41"/>
      <c r="M20" s="40"/>
    </row>
    <row r="21" spans="1:13" ht="16.5" customHeight="1" thickBot="1">
      <c r="A21" s="81"/>
      <c r="B21" s="93" t="str">
        <f>B30</f>
        <v>Baldissera, Elisabeth</v>
      </c>
      <c r="C21" s="193">
        <v>170</v>
      </c>
      <c r="D21" s="84"/>
      <c r="E21" s="80"/>
      <c r="F21" s="84"/>
      <c r="G21" s="80"/>
      <c r="H21" s="84"/>
      <c r="I21" s="80"/>
      <c r="J21" s="80"/>
      <c r="K21" s="80"/>
      <c r="L21" s="41"/>
      <c r="M21" s="40"/>
    </row>
    <row r="22" spans="1:13" ht="16.5" customHeight="1">
      <c r="A22" s="84"/>
      <c r="B22" s="84"/>
      <c r="C22" s="84"/>
      <c r="D22" s="40"/>
      <c r="E22" s="41"/>
      <c r="F22" s="40"/>
      <c r="G22" s="41"/>
      <c r="H22" s="40"/>
      <c r="I22" s="41"/>
      <c r="J22" s="41"/>
      <c r="K22" s="41"/>
      <c r="L22" s="41"/>
      <c r="M22" s="40"/>
    </row>
    <row r="23" spans="1:13" ht="16.5" customHeight="1">
      <c r="A23" s="40"/>
      <c r="B23" s="40"/>
      <c r="C23" s="40"/>
      <c r="D23" s="40"/>
      <c r="E23" s="41"/>
      <c r="F23" s="40"/>
      <c r="G23" s="41"/>
      <c r="H23" s="40"/>
      <c r="I23" s="41"/>
      <c r="J23" s="41"/>
      <c r="K23" s="41"/>
      <c r="L23" s="41"/>
      <c r="M23" s="40"/>
    </row>
    <row r="24" spans="1:13" ht="16.5" customHeight="1">
      <c r="A24" s="42" t="s">
        <v>64</v>
      </c>
      <c r="B24" s="126"/>
      <c r="C24" s="126"/>
      <c r="D24" s="14"/>
      <c r="E24" s="14"/>
      <c r="F24" s="42" t="s">
        <v>63</v>
      </c>
      <c r="G24" s="42"/>
      <c r="H24" s="42"/>
      <c r="I24" s="42"/>
      <c r="J24" s="42"/>
      <c r="K24" s="42"/>
      <c r="L24" s="42"/>
      <c r="M24" s="40"/>
    </row>
    <row r="25" spans="1:13" ht="16.5" customHeight="1">
      <c r="A25" s="40"/>
      <c r="B25" s="40"/>
      <c r="C25" s="40"/>
      <c r="D25" s="40"/>
      <c r="E25" s="41"/>
      <c r="F25" s="40"/>
      <c r="G25" s="41"/>
      <c r="H25" s="40"/>
      <c r="I25" s="41"/>
      <c r="J25" s="41"/>
      <c r="K25" s="41"/>
      <c r="L25" s="41"/>
      <c r="M25" s="40"/>
    </row>
    <row r="26" spans="1:13" ht="16.5" customHeight="1">
      <c r="A26" s="41" t="s">
        <v>2</v>
      </c>
      <c r="B26" s="43" t="str">
        <f>'Damen D,E,F'!D12</f>
        <v>Rechenberg, Nicole</v>
      </c>
      <c r="C26" s="43">
        <f>'Damen D,E,F'!AB12</f>
        <v>2266</v>
      </c>
      <c r="D26" s="41" t="str">
        <f>'Damen D,E,F'!C12</f>
        <v>ULM</v>
      </c>
      <c r="E26" s="41"/>
      <c r="F26" s="40"/>
      <c r="G26" s="41" t="s">
        <v>2</v>
      </c>
      <c r="H26" s="40" t="str">
        <f>B27</f>
        <v>Keller, Christine</v>
      </c>
      <c r="I26" s="40">
        <f>C27+G15+K12</f>
        <v>2620</v>
      </c>
      <c r="J26" s="194">
        <v>15</v>
      </c>
      <c r="K26" s="195">
        <f>I26/J26</f>
        <v>174.66666666666666</v>
      </c>
      <c r="L26" s="14"/>
      <c r="M26" s="3" t="s">
        <v>74</v>
      </c>
    </row>
    <row r="27" spans="1:13" ht="16.5" customHeight="1">
      <c r="A27" s="41" t="s">
        <v>5</v>
      </c>
      <c r="B27" s="43" t="str">
        <f>'Damen D,E,F'!D13</f>
        <v>Keller, Christine</v>
      </c>
      <c r="C27" s="43">
        <f>'Damen D,E,F'!AB13</f>
        <v>2113</v>
      </c>
      <c r="D27" s="41" t="str">
        <f>'Damen D,E,F'!C13</f>
        <v>ULM</v>
      </c>
      <c r="E27" s="41"/>
      <c r="F27" s="40"/>
      <c r="G27" s="41" t="s">
        <v>5</v>
      </c>
      <c r="H27" s="40" t="str">
        <f>B26</f>
        <v>Rechenberg, Nicole</v>
      </c>
      <c r="I27" s="41">
        <f>C26+K11</f>
        <v>2551</v>
      </c>
      <c r="J27" s="194">
        <v>14</v>
      </c>
      <c r="K27" s="195">
        <f>I27/J27</f>
        <v>182.21428571428572</v>
      </c>
      <c r="L27" s="14"/>
      <c r="M27" s="3" t="s">
        <v>379</v>
      </c>
    </row>
    <row r="28" spans="1:13" ht="16.5" customHeight="1">
      <c r="A28" s="41" t="s">
        <v>6</v>
      </c>
      <c r="B28" s="43" t="str">
        <f>'Damen D,E,F'!D14</f>
        <v>Himmelein, Tina</v>
      </c>
      <c r="C28" s="43">
        <f>'Damen D,E,F'!AB14</f>
        <v>2108</v>
      </c>
      <c r="D28" s="41" t="str">
        <f>'Damen D,E,F'!C14</f>
        <v>BCN</v>
      </c>
      <c r="E28" s="41"/>
      <c r="F28" s="40"/>
      <c r="G28" s="41" t="s">
        <v>6</v>
      </c>
      <c r="H28" s="40" t="str">
        <f>B28</f>
        <v>Himmelein, Tina</v>
      </c>
      <c r="I28" s="40">
        <f>C28+G14</f>
        <v>2271</v>
      </c>
      <c r="J28" s="194">
        <v>14</v>
      </c>
      <c r="K28" s="195">
        <f>I28/J28</f>
        <v>162.21428571428572</v>
      </c>
      <c r="L28" s="14"/>
      <c r="M28" s="3" t="s">
        <v>72</v>
      </c>
    </row>
    <row r="29" spans="1:13" ht="16.5" customHeight="1">
      <c r="A29" s="41" t="s">
        <v>7</v>
      </c>
      <c r="B29" s="43" t="str">
        <f>'Damen D,E,F'!D15</f>
        <v>Schelhorn, Heidemarie</v>
      </c>
      <c r="C29" s="43">
        <f>'Damen D,E,F'!AB15</f>
        <v>2070</v>
      </c>
      <c r="D29" s="41" t="str">
        <f>'Damen D,E,F'!C15</f>
        <v>COB</v>
      </c>
      <c r="E29" s="41"/>
      <c r="F29" s="40"/>
      <c r="G29" s="41" t="s">
        <v>7</v>
      </c>
      <c r="H29" s="40" t="str">
        <f>B30</f>
        <v>Baldissera, Elisabeth</v>
      </c>
      <c r="I29" s="41">
        <f>C30+E17</f>
        <v>2209</v>
      </c>
      <c r="J29" s="194">
        <v>14</v>
      </c>
      <c r="K29" s="195">
        <f>I29/J29</f>
        <v>157.78571428571428</v>
      </c>
      <c r="L29" s="14"/>
      <c r="M29" s="3" t="s">
        <v>70</v>
      </c>
    </row>
    <row r="30" spans="1:13" ht="16.5" customHeight="1">
      <c r="A30" s="41" t="s">
        <v>8</v>
      </c>
      <c r="B30" s="43" t="str">
        <f>'Damen D,E,F'!D16</f>
        <v>Baldissera, Elisabeth</v>
      </c>
      <c r="C30" s="43">
        <f>'Damen D,E,F'!AB16</f>
        <v>2062</v>
      </c>
      <c r="D30" s="41" t="str">
        <f>'Damen D,E,F'!C16</f>
        <v>BAY</v>
      </c>
      <c r="E30" s="41"/>
      <c r="F30" s="40"/>
      <c r="G30" s="41" t="s">
        <v>8</v>
      </c>
      <c r="H30" s="40" t="str">
        <f>B29</f>
        <v>Schelhorn, Heidemarie</v>
      </c>
      <c r="I30" s="40">
        <f>C29+C20</f>
        <v>2223</v>
      </c>
      <c r="J30" s="194">
        <v>13</v>
      </c>
      <c r="K30" s="195">
        <f>I30/J30</f>
        <v>171</v>
      </c>
      <c r="L30" s="14"/>
      <c r="M30" s="3" t="s">
        <v>71</v>
      </c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orientation="landscape" paperSize="9" scale="95" r:id="rId1"/>
  <headerFooter alignWithMargins="0">
    <oddFooter>&amp;LSeite &amp;P von &amp;N&amp;CAuswertung: ABV Hallstadt
www.ABV-Raubritter.de&amp;RDruckdatum: 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371"/>
  <sheetViews>
    <sheetView workbookViewId="0" topLeftCell="A1">
      <selection activeCell="A28" sqref="A28"/>
    </sheetView>
  </sheetViews>
  <sheetFormatPr defaultColWidth="11.421875" defaultRowHeight="12.75"/>
  <cols>
    <col min="1" max="1" width="8.140625" style="4" bestFit="1" customWidth="1"/>
    <col min="2" max="2" width="2.28125" style="4" bestFit="1" customWidth="1"/>
    <col min="3" max="3" width="21.7109375" style="4" bestFit="1" customWidth="1"/>
    <col min="4" max="4" width="2.00390625" style="4" bestFit="1" customWidth="1"/>
    <col min="5" max="5" width="9.57421875" style="4" bestFit="1" customWidth="1"/>
    <col min="6" max="11" width="5.140625" style="4" bestFit="1" customWidth="1"/>
    <col min="12" max="12" width="6.421875" style="84" bestFit="1" customWidth="1"/>
    <col min="13" max="13" width="6.421875" style="4" bestFit="1" customWidth="1"/>
    <col min="14" max="14" width="1.8515625" style="4" bestFit="1" customWidth="1"/>
    <col min="15" max="15" width="3.8515625" style="4" bestFit="1" customWidth="1"/>
    <col min="16" max="16" width="8.28125" style="84" bestFit="1" customWidth="1"/>
  </cols>
  <sheetData>
    <row r="1" spans="1:16" ht="15">
      <c r="A1" s="56"/>
      <c r="C1" s="58"/>
      <c r="D1" s="62"/>
      <c r="E1" s="57" t="s">
        <v>3</v>
      </c>
      <c r="F1" s="64"/>
      <c r="G1" s="64"/>
      <c r="H1" s="64"/>
      <c r="I1" s="64"/>
      <c r="J1" s="64"/>
      <c r="K1" s="64"/>
      <c r="L1" s="67"/>
      <c r="M1" s="67"/>
      <c r="N1" s="67"/>
      <c r="O1" s="67"/>
      <c r="P1" s="67"/>
    </row>
    <row r="2" spans="1:16" ht="15.75">
      <c r="A2" s="56"/>
      <c r="B2" s="61"/>
      <c r="D2" s="39"/>
      <c r="E2" s="57" t="s">
        <v>4</v>
      </c>
      <c r="F2" s="64"/>
      <c r="G2" s="64"/>
      <c r="H2" s="64"/>
      <c r="I2" s="64"/>
      <c r="J2" s="64"/>
      <c r="K2" s="64"/>
      <c r="L2" s="67"/>
      <c r="M2" s="66">
        <f>SUM(L1:L3)</f>
        <v>0</v>
      </c>
      <c r="N2" s="67" t="str">
        <f>"/"</f>
        <v>/</v>
      </c>
      <c r="O2" s="68">
        <f>COUNTIF(F1:K3,"&gt;0")</f>
        <v>0</v>
      </c>
      <c r="P2" s="109">
        <f>IF(M2&lt;1,"",M2/O2)</f>
      </c>
    </row>
    <row r="3" spans="1:16" ht="16.5" thickBot="1">
      <c r="A3" s="110"/>
      <c r="B3" s="111"/>
      <c r="C3" s="112"/>
      <c r="D3" s="113"/>
      <c r="E3" s="114" t="s">
        <v>77</v>
      </c>
      <c r="F3" s="115"/>
      <c r="G3" s="115"/>
      <c r="H3" s="115"/>
      <c r="I3" s="115"/>
      <c r="J3" s="115"/>
      <c r="K3" s="115"/>
      <c r="L3" s="116"/>
      <c r="M3" s="117"/>
      <c r="N3" s="116"/>
      <c r="O3" s="118"/>
      <c r="P3" s="119"/>
    </row>
    <row r="4" spans="1:16" ht="15">
      <c r="A4" s="56"/>
      <c r="C4" s="58"/>
      <c r="D4" s="62"/>
      <c r="E4" s="57" t="s">
        <v>3</v>
      </c>
      <c r="F4" s="64"/>
      <c r="G4" s="64"/>
      <c r="H4" s="64"/>
      <c r="I4" s="64"/>
      <c r="J4" s="64"/>
      <c r="K4" s="64"/>
      <c r="L4" s="67"/>
      <c r="M4" s="67"/>
      <c r="N4" s="67"/>
      <c r="O4" s="67"/>
      <c r="P4" s="67"/>
    </row>
    <row r="5" spans="1:16" ht="15.75">
      <c r="A5" s="56"/>
      <c r="B5" s="61"/>
      <c r="D5" s="39"/>
      <c r="E5" s="57" t="s">
        <v>4</v>
      </c>
      <c r="F5" s="64"/>
      <c r="G5" s="64"/>
      <c r="H5" s="64"/>
      <c r="I5" s="64"/>
      <c r="J5" s="64"/>
      <c r="K5" s="64"/>
      <c r="L5" s="67"/>
      <c r="M5" s="66">
        <f>SUM(L4:L6)</f>
        <v>0</v>
      </c>
      <c r="N5" s="67" t="str">
        <f>"/"</f>
        <v>/</v>
      </c>
      <c r="O5" s="68">
        <f>COUNTIF(F4:K6,"&gt;0")</f>
        <v>0</v>
      </c>
      <c r="P5" s="109">
        <f>IF(M5&lt;1,"",M5/O5)</f>
      </c>
    </row>
    <row r="6" spans="1:16" ht="16.5" thickBot="1">
      <c r="A6" s="110"/>
      <c r="B6" s="111"/>
      <c r="C6" s="112"/>
      <c r="D6" s="113"/>
      <c r="E6" s="114" t="s">
        <v>77</v>
      </c>
      <c r="F6" s="115"/>
      <c r="G6" s="115"/>
      <c r="H6" s="115"/>
      <c r="I6" s="115"/>
      <c r="J6" s="115"/>
      <c r="K6" s="115"/>
      <c r="L6" s="116"/>
      <c r="M6" s="117"/>
      <c r="N6" s="116"/>
      <c r="O6" s="118"/>
      <c r="P6" s="119"/>
    </row>
    <row r="7" spans="1:16" ht="15">
      <c r="A7" s="56"/>
      <c r="C7" s="58"/>
      <c r="D7" s="62"/>
      <c r="E7" s="57" t="s">
        <v>3</v>
      </c>
      <c r="F7" s="64"/>
      <c r="G7" s="64"/>
      <c r="H7" s="64"/>
      <c r="I7" s="64"/>
      <c r="J7" s="64"/>
      <c r="K7" s="64"/>
      <c r="L7" s="67"/>
      <c r="M7" s="67"/>
      <c r="N7" s="67"/>
      <c r="O7" s="67"/>
      <c r="P7" s="67"/>
    </row>
    <row r="8" spans="1:16" ht="15.75">
      <c r="A8" s="56"/>
      <c r="B8" s="61"/>
      <c r="D8" s="39"/>
      <c r="E8" s="57" t="s">
        <v>4</v>
      </c>
      <c r="F8" s="64"/>
      <c r="G8" s="64"/>
      <c r="H8" s="64"/>
      <c r="I8" s="64"/>
      <c r="J8" s="64"/>
      <c r="K8" s="64"/>
      <c r="L8" s="67"/>
      <c r="M8" s="66">
        <f>SUM(L7:L9)</f>
        <v>0</v>
      </c>
      <c r="N8" s="67" t="str">
        <f>"/"</f>
        <v>/</v>
      </c>
      <c r="O8" s="68">
        <f>COUNTIF(F7:K9,"&gt;0")</f>
        <v>0</v>
      </c>
      <c r="P8" s="109">
        <f>IF(M8&lt;1,"",M8/O8)</f>
      </c>
    </row>
    <row r="9" spans="1:16" ht="16.5" thickBot="1">
      <c r="A9" s="110"/>
      <c r="B9" s="111"/>
      <c r="C9" s="112"/>
      <c r="D9" s="113"/>
      <c r="E9" s="114" t="s">
        <v>77</v>
      </c>
      <c r="F9" s="115"/>
      <c r="G9" s="115"/>
      <c r="H9" s="115"/>
      <c r="I9" s="115"/>
      <c r="J9" s="115"/>
      <c r="K9" s="115"/>
      <c r="L9" s="116"/>
      <c r="M9" s="117"/>
      <c r="N9" s="116"/>
      <c r="O9" s="118"/>
      <c r="P9" s="119"/>
    </row>
    <row r="10" spans="1:16" ht="15">
      <c r="A10" s="56"/>
      <c r="C10" s="58"/>
      <c r="D10" s="62"/>
      <c r="E10" s="57" t="s">
        <v>3</v>
      </c>
      <c r="F10" s="64"/>
      <c r="G10" s="64"/>
      <c r="H10" s="64"/>
      <c r="I10" s="64"/>
      <c r="J10" s="64"/>
      <c r="K10" s="64"/>
      <c r="L10" s="67"/>
      <c r="M10" s="67"/>
      <c r="N10" s="67"/>
      <c r="O10" s="67"/>
      <c r="P10" s="67"/>
    </row>
    <row r="11" spans="1:16" ht="15.75">
      <c r="A11" s="56"/>
      <c r="B11" s="61"/>
      <c r="D11" s="39"/>
      <c r="E11" s="57" t="s">
        <v>4</v>
      </c>
      <c r="F11" s="64"/>
      <c r="G11" s="64"/>
      <c r="H11" s="64"/>
      <c r="I11" s="64"/>
      <c r="J11" s="64"/>
      <c r="K11" s="64"/>
      <c r="L11" s="67"/>
      <c r="M11" s="66">
        <f>SUM(L10:L12)</f>
        <v>0</v>
      </c>
      <c r="N11" s="67" t="str">
        <f>"/"</f>
        <v>/</v>
      </c>
      <c r="O11" s="68">
        <f>COUNTIF(F10:K12,"&gt;0")</f>
        <v>0</v>
      </c>
      <c r="P11" s="109">
        <f>IF(M11&lt;1,"",M11/O11)</f>
      </c>
    </row>
    <row r="12" spans="1:16" ht="16.5" thickBot="1">
      <c r="A12" s="110"/>
      <c r="B12" s="111"/>
      <c r="C12" s="112"/>
      <c r="D12" s="113"/>
      <c r="E12" s="114" t="s">
        <v>77</v>
      </c>
      <c r="F12" s="115"/>
      <c r="G12" s="115"/>
      <c r="H12" s="115"/>
      <c r="I12" s="115"/>
      <c r="J12" s="115"/>
      <c r="K12" s="115"/>
      <c r="L12" s="116"/>
      <c r="M12" s="117"/>
      <c r="N12" s="116"/>
      <c r="O12" s="118"/>
      <c r="P12" s="119"/>
    </row>
    <row r="13" spans="1:16" ht="15">
      <c r="A13" s="56"/>
      <c r="C13" s="58"/>
      <c r="D13" s="62"/>
      <c r="E13" s="57" t="s">
        <v>3</v>
      </c>
      <c r="F13" s="64"/>
      <c r="G13" s="64"/>
      <c r="H13" s="64"/>
      <c r="I13" s="64"/>
      <c r="J13" s="65"/>
      <c r="K13" s="64"/>
      <c r="L13" s="67"/>
      <c r="M13" s="67"/>
      <c r="N13" s="67"/>
      <c r="O13" s="67"/>
      <c r="P13" s="67"/>
    </row>
    <row r="14" spans="1:16" ht="15.75">
      <c r="A14" s="56"/>
      <c r="B14" s="61"/>
      <c r="D14" s="39"/>
      <c r="E14" s="57" t="s">
        <v>4</v>
      </c>
      <c r="F14" s="64"/>
      <c r="G14" s="64"/>
      <c r="H14" s="64"/>
      <c r="I14" s="64"/>
      <c r="J14" s="64"/>
      <c r="K14" s="64"/>
      <c r="L14" s="67"/>
      <c r="M14" s="66">
        <f>SUM(L13:L15)</f>
        <v>0</v>
      </c>
      <c r="N14" s="67" t="str">
        <f>"/"</f>
        <v>/</v>
      </c>
      <c r="O14" s="68">
        <f>COUNTIF(F13:K15,"&gt;0")</f>
        <v>0</v>
      </c>
      <c r="P14" s="109">
        <f>IF(M14&lt;1,"",M14/O14)</f>
      </c>
    </row>
    <row r="15" spans="1:16" ht="16.5" thickBot="1">
      <c r="A15" s="110"/>
      <c r="B15" s="111"/>
      <c r="C15" s="112"/>
      <c r="D15" s="113"/>
      <c r="E15" s="114" t="s">
        <v>77</v>
      </c>
      <c r="F15" s="115"/>
      <c r="G15" s="115"/>
      <c r="H15" s="115"/>
      <c r="I15" s="115"/>
      <c r="J15" s="115"/>
      <c r="K15" s="115"/>
      <c r="L15" s="116"/>
      <c r="M15" s="117"/>
      <c r="N15" s="116"/>
      <c r="O15" s="118"/>
      <c r="P15" s="119"/>
    </row>
    <row r="16" spans="1:16" ht="15">
      <c r="A16" s="56"/>
      <c r="C16" s="58"/>
      <c r="D16" s="62"/>
      <c r="E16" s="57" t="s">
        <v>3</v>
      </c>
      <c r="F16" s="64"/>
      <c r="G16" s="64"/>
      <c r="H16" s="64"/>
      <c r="I16" s="64"/>
      <c r="J16" s="64"/>
      <c r="K16" s="64"/>
      <c r="L16" s="67"/>
      <c r="M16" s="67"/>
      <c r="N16" s="67"/>
      <c r="O16" s="67"/>
      <c r="P16" s="67"/>
    </row>
    <row r="17" spans="1:16" ht="16.5" thickBot="1">
      <c r="A17" s="110"/>
      <c r="B17" s="111"/>
      <c r="C17" s="112"/>
      <c r="D17" s="113"/>
      <c r="E17" s="114" t="s">
        <v>4</v>
      </c>
      <c r="F17" s="115"/>
      <c r="G17" s="115"/>
      <c r="H17" s="115"/>
      <c r="I17" s="115"/>
      <c r="J17" s="115"/>
      <c r="K17" s="115"/>
      <c r="L17" s="116"/>
      <c r="M17" s="117">
        <f>SUM(L16:L17)</f>
        <v>0</v>
      </c>
      <c r="N17" s="116" t="str">
        <f>"/"</f>
        <v>/</v>
      </c>
      <c r="O17" s="118">
        <f>COUNTIF(F16:K17,"&gt;0")</f>
        <v>0</v>
      </c>
      <c r="P17" s="119">
        <f>IF(M17&lt;1,"",M17/O17)</f>
      </c>
    </row>
    <row r="18" spans="1:16" ht="15">
      <c r="A18" s="56"/>
      <c r="C18" s="58"/>
      <c r="D18" s="62"/>
      <c r="E18" s="57" t="s">
        <v>3</v>
      </c>
      <c r="F18" s="64"/>
      <c r="G18" s="64"/>
      <c r="H18" s="64"/>
      <c r="I18" s="64"/>
      <c r="J18" s="64"/>
      <c r="K18" s="64"/>
      <c r="L18" s="67"/>
      <c r="M18" s="67"/>
      <c r="N18" s="67"/>
      <c r="O18" s="67"/>
      <c r="P18" s="67"/>
    </row>
    <row r="19" spans="1:16" ht="16.5" thickBot="1">
      <c r="A19" s="110"/>
      <c r="B19" s="111"/>
      <c r="C19" s="112"/>
      <c r="D19" s="113"/>
      <c r="E19" s="114" t="s">
        <v>4</v>
      </c>
      <c r="F19" s="115"/>
      <c r="G19" s="115"/>
      <c r="H19" s="115"/>
      <c r="I19" s="115"/>
      <c r="J19" s="115"/>
      <c r="K19" s="115"/>
      <c r="L19" s="116"/>
      <c r="M19" s="117">
        <f>SUM(L18:L19)</f>
        <v>0</v>
      </c>
      <c r="N19" s="116" t="str">
        <f>"/"</f>
        <v>/</v>
      </c>
      <c r="O19" s="118">
        <f>COUNTIF(F18:K19,"&gt;0")</f>
        <v>0</v>
      </c>
      <c r="P19" s="119">
        <f>IF(M19&lt;1,"",M19/O19)</f>
      </c>
    </row>
    <row r="20" spans="1:16" ht="15">
      <c r="A20" s="56"/>
      <c r="C20" s="58"/>
      <c r="D20" s="62"/>
      <c r="E20" s="57" t="s">
        <v>3</v>
      </c>
      <c r="F20" s="64"/>
      <c r="G20" s="64"/>
      <c r="H20" s="64"/>
      <c r="I20" s="64"/>
      <c r="J20" s="64"/>
      <c r="K20" s="64"/>
      <c r="L20" s="67"/>
      <c r="M20" s="67"/>
      <c r="N20" s="67"/>
      <c r="O20" s="67"/>
      <c r="P20" s="67"/>
    </row>
    <row r="21" spans="1:16" ht="16.5" thickBot="1">
      <c r="A21" s="110"/>
      <c r="B21" s="111"/>
      <c r="C21" s="112"/>
      <c r="D21" s="113"/>
      <c r="E21" s="114" t="s">
        <v>4</v>
      </c>
      <c r="F21" s="115"/>
      <c r="G21" s="115"/>
      <c r="H21" s="115"/>
      <c r="I21" s="115"/>
      <c r="J21" s="115"/>
      <c r="K21" s="115"/>
      <c r="L21" s="116"/>
      <c r="M21" s="117">
        <f>SUM(L20:L21)</f>
        <v>0</v>
      </c>
      <c r="N21" s="116" t="str">
        <f>"/"</f>
        <v>/</v>
      </c>
      <c r="O21" s="118">
        <f>COUNTIF(F20:K21,"&gt;0")</f>
        <v>0</v>
      </c>
      <c r="P21" s="119">
        <f>IF(M21&lt;1,"",M21/O21)</f>
      </c>
    </row>
    <row r="22" spans="1:16" ht="15">
      <c r="A22" s="56"/>
      <c r="C22" s="58"/>
      <c r="D22" s="62"/>
      <c r="E22" s="57" t="s">
        <v>3</v>
      </c>
      <c r="F22" s="64"/>
      <c r="G22" s="64"/>
      <c r="H22" s="64"/>
      <c r="I22" s="64"/>
      <c r="J22" s="64"/>
      <c r="K22" s="64"/>
      <c r="L22" s="67"/>
      <c r="M22" s="67"/>
      <c r="N22" s="67"/>
      <c r="O22" s="67"/>
      <c r="P22" s="67"/>
    </row>
    <row r="23" spans="1:16" ht="16.5" thickBot="1">
      <c r="A23" s="110"/>
      <c r="B23" s="111"/>
      <c r="C23" s="112"/>
      <c r="D23" s="113"/>
      <c r="E23" s="114" t="s">
        <v>4</v>
      </c>
      <c r="F23" s="115"/>
      <c r="G23" s="115"/>
      <c r="H23" s="115"/>
      <c r="I23" s="115"/>
      <c r="J23" s="115"/>
      <c r="K23" s="115"/>
      <c r="L23" s="116"/>
      <c r="M23" s="117">
        <f>SUM(L22:L23)</f>
        <v>0</v>
      </c>
      <c r="N23" s="116" t="str">
        <f>"/"</f>
        <v>/</v>
      </c>
      <c r="O23" s="118">
        <f>COUNTIF(F22:K23,"&gt;0")</f>
        <v>0</v>
      </c>
      <c r="P23" s="119">
        <f>IF(M23&lt;1,"",M23/O23)</f>
      </c>
    </row>
    <row r="24" spans="1:16" ht="15">
      <c r="A24" s="56"/>
      <c r="C24" s="58"/>
      <c r="D24" s="62"/>
      <c r="E24" s="57" t="s">
        <v>3</v>
      </c>
      <c r="F24" s="64"/>
      <c r="G24" s="64"/>
      <c r="H24" s="64"/>
      <c r="I24" s="64"/>
      <c r="J24" s="64"/>
      <c r="K24" s="64"/>
      <c r="L24" s="67"/>
      <c r="M24" s="67"/>
      <c r="N24" s="67"/>
      <c r="O24" s="67"/>
      <c r="P24" s="67"/>
    </row>
    <row r="25" spans="1:16" ht="16.5" thickBot="1">
      <c r="A25" s="110"/>
      <c r="B25" s="111"/>
      <c r="C25" s="112"/>
      <c r="D25" s="113"/>
      <c r="E25" s="114" t="s">
        <v>4</v>
      </c>
      <c r="F25" s="115"/>
      <c r="G25" s="115"/>
      <c r="H25" s="115"/>
      <c r="I25" s="115"/>
      <c r="J25" s="115"/>
      <c r="K25" s="115"/>
      <c r="L25" s="116"/>
      <c r="M25" s="117">
        <f>SUM(L24:L25)</f>
        <v>0</v>
      </c>
      <c r="N25" s="116" t="str">
        <f>"/"</f>
        <v>/</v>
      </c>
      <c r="O25" s="118">
        <f>COUNTIF(F24:K25,"&gt;0")</f>
        <v>0</v>
      </c>
      <c r="P25" s="119">
        <f>IF(M25&lt;1,"",M25/O25)</f>
      </c>
    </row>
    <row r="26" spans="1:16" ht="15">
      <c r="A26" s="56"/>
      <c r="C26" s="58"/>
      <c r="D26" s="62"/>
      <c r="E26" s="57" t="s">
        <v>3</v>
      </c>
      <c r="F26" s="64"/>
      <c r="G26" s="64"/>
      <c r="H26" s="64"/>
      <c r="I26" s="64"/>
      <c r="J26" s="64"/>
      <c r="K26" s="64"/>
      <c r="L26" s="67"/>
      <c r="M26" s="67"/>
      <c r="N26" s="67"/>
      <c r="O26" s="67"/>
      <c r="P26" s="67"/>
    </row>
    <row r="27" spans="1:16" ht="16.5" thickBot="1">
      <c r="A27" s="110"/>
      <c r="B27" s="111"/>
      <c r="C27" s="112"/>
      <c r="D27" s="113"/>
      <c r="E27" s="114" t="s">
        <v>4</v>
      </c>
      <c r="F27" s="115"/>
      <c r="G27" s="115"/>
      <c r="H27" s="115"/>
      <c r="I27" s="115"/>
      <c r="J27" s="115"/>
      <c r="K27" s="115"/>
      <c r="L27" s="116"/>
      <c r="M27" s="117">
        <f>SUM(L26:L27)</f>
        <v>0</v>
      </c>
      <c r="N27" s="116" t="str">
        <f>"/"</f>
        <v>/</v>
      </c>
      <c r="O27" s="118">
        <f>COUNTIF(F26:K27,"&gt;0")</f>
        <v>0</v>
      </c>
      <c r="P27" s="119">
        <f>IF(M27&lt;1,"",M27/O27)</f>
      </c>
    </row>
    <row r="28" spans="1:16" ht="15">
      <c r="A28" s="56"/>
      <c r="C28" s="58"/>
      <c r="D28" s="62"/>
      <c r="E28" s="57" t="s">
        <v>3</v>
      </c>
      <c r="F28" s="64"/>
      <c r="G28" s="64"/>
      <c r="H28" s="64"/>
      <c r="I28" s="64"/>
      <c r="J28" s="64"/>
      <c r="K28" s="64"/>
      <c r="L28" s="67"/>
      <c r="M28" s="67"/>
      <c r="N28" s="67"/>
      <c r="O28" s="67"/>
      <c r="P28" s="67"/>
    </row>
    <row r="29" spans="1:16" ht="16.5" thickBot="1">
      <c r="A29" s="110"/>
      <c r="B29" s="111"/>
      <c r="C29" s="112"/>
      <c r="D29" s="113"/>
      <c r="E29" s="114" t="s">
        <v>4</v>
      </c>
      <c r="F29" s="115"/>
      <c r="G29" s="115"/>
      <c r="H29" s="115"/>
      <c r="I29" s="115"/>
      <c r="J29" s="115"/>
      <c r="K29" s="115"/>
      <c r="L29" s="116"/>
      <c r="M29" s="117">
        <f>SUM(L28:L29)</f>
        <v>0</v>
      </c>
      <c r="N29" s="116" t="str">
        <f>"/"</f>
        <v>/</v>
      </c>
      <c r="O29" s="118">
        <f>COUNTIF(F28:K29,"&gt;0")</f>
        <v>0</v>
      </c>
      <c r="P29" s="119">
        <f>IF(M29&lt;1,"",M29/O29)</f>
      </c>
    </row>
    <row r="30" spans="1:16" ht="15">
      <c r="A30" s="56"/>
      <c r="C30" s="58"/>
      <c r="D30" s="62"/>
      <c r="E30" s="57" t="s">
        <v>3</v>
      </c>
      <c r="F30" s="64"/>
      <c r="G30" s="64"/>
      <c r="H30" s="64"/>
      <c r="I30" s="64"/>
      <c r="J30" s="64"/>
      <c r="K30" s="64"/>
      <c r="L30" s="67"/>
      <c r="M30" s="67"/>
      <c r="N30" s="67"/>
      <c r="O30" s="67"/>
      <c r="P30" s="67"/>
    </row>
    <row r="31" spans="1:16" ht="16.5" thickBot="1">
      <c r="A31" s="110"/>
      <c r="B31" s="111"/>
      <c r="C31" s="112"/>
      <c r="D31" s="113"/>
      <c r="E31" s="114" t="s">
        <v>4</v>
      </c>
      <c r="F31" s="115"/>
      <c r="G31" s="115"/>
      <c r="H31" s="115"/>
      <c r="I31" s="115"/>
      <c r="J31" s="115"/>
      <c r="K31" s="115"/>
      <c r="L31" s="116"/>
      <c r="M31" s="117">
        <f>SUM(L30:L31)</f>
        <v>0</v>
      </c>
      <c r="N31" s="116" t="str">
        <f>"/"</f>
        <v>/</v>
      </c>
      <c r="O31" s="118">
        <f>COUNTIF(F30:K31,"&gt;0")</f>
        <v>0</v>
      </c>
      <c r="P31" s="119">
        <f>IF(M31&lt;1,"",M31/O31)</f>
      </c>
    </row>
    <row r="32" spans="1:16" ht="15">
      <c r="A32" s="56"/>
      <c r="C32" s="58"/>
      <c r="D32" s="62"/>
      <c r="E32" s="57" t="s">
        <v>3</v>
      </c>
      <c r="F32" s="64"/>
      <c r="G32" s="64"/>
      <c r="H32" s="64"/>
      <c r="I32" s="64"/>
      <c r="J32" s="64"/>
      <c r="K32" s="64"/>
      <c r="L32" s="67"/>
      <c r="M32" s="67"/>
      <c r="N32" s="67"/>
      <c r="O32" s="67"/>
      <c r="P32" s="67"/>
    </row>
    <row r="33" spans="1:16" ht="16.5" thickBot="1">
      <c r="A33" s="110"/>
      <c r="B33" s="111"/>
      <c r="C33" s="112"/>
      <c r="D33" s="113"/>
      <c r="E33" s="114" t="s">
        <v>4</v>
      </c>
      <c r="F33" s="115"/>
      <c r="G33" s="115"/>
      <c r="H33" s="115"/>
      <c r="I33" s="115"/>
      <c r="J33" s="115"/>
      <c r="K33" s="115"/>
      <c r="L33" s="116"/>
      <c r="M33" s="117">
        <f>SUM(L32:L33)</f>
        <v>0</v>
      </c>
      <c r="N33" s="116" t="str">
        <f>"/"</f>
        <v>/</v>
      </c>
      <c r="O33" s="118">
        <f>COUNTIF(F32:K33,"&gt;0")</f>
        <v>0</v>
      </c>
      <c r="P33" s="119">
        <f>IF(M33&lt;1,"",M33/O33)</f>
      </c>
    </row>
    <row r="34" spans="1:16" ht="15">
      <c r="A34" s="56"/>
      <c r="C34" s="58"/>
      <c r="D34" s="62"/>
      <c r="E34" s="57" t="s">
        <v>3</v>
      </c>
      <c r="F34" s="64"/>
      <c r="G34" s="64"/>
      <c r="H34" s="64"/>
      <c r="I34" s="64"/>
      <c r="J34" s="64"/>
      <c r="K34" s="64"/>
      <c r="L34" s="67"/>
      <c r="M34" s="67"/>
      <c r="N34" s="67"/>
      <c r="O34" s="67"/>
      <c r="P34" s="67"/>
    </row>
    <row r="35" spans="1:16" ht="16.5" thickBot="1">
      <c r="A35" s="110"/>
      <c r="B35" s="111"/>
      <c r="C35" s="112"/>
      <c r="D35" s="113"/>
      <c r="E35" s="114" t="s">
        <v>4</v>
      </c>
      <c r="F35" s="115"/>
      <c r="G35" s="115"/>
      <c r="H35" s="115"/>
      <c r="I35" s="115"/>
      <c r="J35" s="115"/>
      <c r="K35" s="115"/>
      <c r="L35" s="116"/>
      <c r="M35" s="117">
        <f>SUM(L34:L35)</f>
        <v>0</v>
      </c>
      <c r="N35" s="116" t="str">
        <f>"/"</f>
        <v>/</v>
      </c>
      <c r="O35" s="118">
        <f>COUNTIF(F34:K35,"&gt;0")</f>
        <v>0</v>
      </c>
      <c r="P35" s="119">
        <f>IF(M35&lt;1,"",M35/O35)</f>
      </c>
    </row>
    <row r="36" spans="1:16" ht="15">
      <c r="A36" s="56"/>
      <c r="C36" s="58"/>
      <c r="D36" s="62"/>
      <c r="E36" s="57" t="s">
        <v>3</v>
      </c>
      <c r="F36" s="64"/>
      <c r="G36" s="64"/>
      <c r="H36" s="64"/>
      <c r="I36" s="64"/>
      <c r="J36" s="64"/>
      <c r="K36" s="64"/>
      <c r="L36" s="67"/>
      <c r="M36" s="67"/>
      <c r="N36" s="67"/>
      <c r="O36" s="67"/>
      <c r="P36" s="67"/>
    </row>
    <row r="37" spans="1:16" ht="15.75">
      <c r="A37" s="56"/>
      <c r="B37" s="61"/>
      <c r="D37" s="39"/>
      <c r="E37" s="57" t="s">
        <v>4</v>
      </c>
      <c r="F37" s="64"/>
      <c r="G37" s="64"/>
      <c r="H37" s="64"/>
      <c r="I37" s="64"/>
      <c r="J37" s="64"/>
      <c r="K37" s="64"/>
      <c r="L37" s="67"/>
      <c r="M37" s="66">
        <f>SUM(L36:L38)</f>
        <v>0</v>
      </c>
      <c r="N37" s="67" t="str">
        <f>"/"</f>
        <v>/</v>
      </c>
      <c r="O37" s="68">
        <f>COUNTIF(F36:K38,"&gt;0")</f>
        <v>0</v>
      </c>
      <c r="P37" s="109">
        <f>IF(M37&lt;1,"",M37/O37)</f>
      </c>
    </row>
    <row r="38" spans="1:16" ht="16.5" thickBot="1">
      <c r="A38" s="110"/>
      <c r="B38" s="111"/>
      <c r="C38" s="112"/>
      <c r="D38" s="113"/>
      <c r="E38" s="114" t="s">
        <v>77</v>
      </c>
      <c r="F38" s="115"/>
      <c r="G38" s="115"/>
      <c r="H38" s="115"/>
      <c r="I38" s="115"/>
      <c r="J38" s="115"/>
      <c r="K38" s="115"/>
      <c r="L38" s="116"/>
      <c r="M38" s="117"/>
      <c r="N38" s="116"/>
      <c r="O38" s="118"/>
      <c r="P38" s="119"/>
    </row>
    <row r="39" spans="1:16" ht="15">
      <c r="A39" s="56"/>
      <c r="C39" s="58"/>
      <c r="D39" s="62"/>
      <c r="E39" s="57" t="s">
        <v>3</v>
      </c>
      <c r="F39" s="64"/>
      <c r="G39" s="64"/>
      <c r="H39" s="64"/>
      <c r="I39" s="64"/>
      <c r="J39" s="64"/>
      <c r="K39" s="64"/>
      <c r="L39" s="64"/>
      <c r="M39" s="67"/>
      <c r="N39" s="67"/>
      <c r="O39" s="67"/>
      <c r="P39" s="67"/>
    </row>
    <row r="40" spans="1:16" ht="15.75">
      <c r="A40" s="56"/>
      <c r="B40" s="61"/>
      <c r="D40" s="39"/>
      <c r="E40" s="57" t="s">
        <v>4</v>
      </c>
      <c r="F40" s="64"/>
      <c r="G40" s="64"/>
      <c r="H40" s="64"/>
      <c r="I40" s="64"/>
      <c r="J40" s="64"/>
      <c r="K40" s="64"/>
      <c r="L40" s="67"/>
      <c r="M40" s="66">
        <f>SUM(L39:L41)</f>
        <v>0</v>
      </c>
      <c r="N40" s="67" t="str">
        <f>"/"</f>
        <v>/</v>
      </c>
      <c r="O40" s="68">
        <f>COUNTIF(F39:K41,"&gt;0")</f>
        <v>0</v>
      </c>
      <c r="P40" s="109">
        <f>IF(M40&lt;1,"",M40/O40)</f>
      </c>
    </row>
    <row r="41" spans="1:16" ht="16.5" thickBot="1">
      <c r="A41" s="110"/>
      <c r="B41" s="111"/>
      <c r="C41" s="112"/>
      <c r="D41" s="113"/>
      <c r="E41" s="114" t="s">
        <v>77</v>
      </c>
      <c r="F41" s="115"/>
      <c r="G41" s="115"/>
      <c r="H41" s="115"/>
      <c r="I41" s="115"/>
      <c r="J41" s="115"/>
      <c r="K41" s="115"/>
      <c r="L41" s="116"/>
      <c r="M41" s="117"/>
      <c r="N41" s="116"/>
      <c r="O41" s="118"/>
      <c r="P41" s="119"/>
    </row>
    <row r="42" spans="1:16" ht="15.75">
      <c r="A42" s="56"/>
      <c r="B42" s="61"/>
      <c r="D42" s="39"/>
      <c r="E42" s="57" t="s">
        <v>3</v>
      </c>
      <c r="F42" s="64"/>
      <c r="G42" s="64"/>
      <c r="H42" s="64"/>
      <c r="I42" s="64"/>
      <c r="J42" s="64"/>
      <c r="K42" s="64"/>
      <c r="L42" s="64"/>
      <c r="M42" s="66"/>
      <c r="N42" s="67"/>
      <c r="O42" s="68"/>
      <c r="P42" s="109"/>
    </row>
    <row r="43" spans="1:16" ht="15">
      <c r="A43" s="56"/>
      <c r="C43" s="58"/>
      <c r="D43" s="62"/>
      <c r="E43" s="57" t="s">
        <v>4</v>
      </c>
      <c r="F43" s="64"/>
      <c r="G43" s="64"/>
      <c r="H43" s="64"/>
      <c r="I43" s="64"/>
      <c r="J43" s="64"/>
      <c r="K43" s="64"/>
      <c r="L43" s="64"/>
      <c r="M43" s="67">
        <f>SUM(L42:L44)</f>
        <v>0</v>
      </c>
      <c r="N43" s="67" t="str">
        <f>"/"</f>
        <v>/</v>
      </c>
      <c r="O43" s="67">
        <f>COUNTIF(F42:K44,"&gt;0")</f>
        <v>0</v>
      </c>
      <c r="P43" s="67">
        <f>IF(M43&lt;1,"",M43/O43)</f>
      </c>
    </row>
    <row r="44" spans="1:16" ht="16.5" thickBot="1">
      <c r="A44" s="110"/>
      <c r="B44" s="111"/>
      <c r="C44" s="112"/>
      <c r="D44" s="113"/>
      <c r="E44" s="114" t="s">
        <v>77</v>
      </c>
      <c r="F44" s="115"/>
      <c r="G44" s="115"/>
      <c r="H44" s="115"/>
      <c r="I44" s="115"/>
      <c r="J44" s="115"/>
      <c r="K44" s="115"/>
      <c r="L44" s="116"/>
      <c r="M44" s="117"/>
      <c r="N44" s="116"/>
      <c r="O44" s="118"/>
      <c r="P44" s="119"/>
    </row>
    <row r="45" spans="1:16" ht="15.75">
      <c r="A45" s="56"/>
      <c r="B45" s="61"/>
      <c r="D45" s="39"/>
      <c r="E45" s="57" t="s">
        <v>3</v>
      </c>
      <c r="F45" s="64"/>
      <c r="G45" s="64"/>
      <c r="H45" s="64"/>
      <c r="I45" s="64"/>
      <c r="J45" s="64"/>
      <c r="K45" s="64"/>
      <c r="L45" s="67"/>
      <c r="M45" s="66"/>
      <c r="N45" s="67"/>
      <c r="O45" s="68"/>
      <c r="P45" s="109"/>
    </row>
    <row r="46" spans="1:16" ht="15.75">
      <c r="A46" s="56"/>
      <c r="B46" s="61"/>
      <c r="D46" s="39"/>
      <c r="E46" s="57" t="s">
        <v>4</v>
      </c>
      <c r="F46" s="64"/>
      <c r="G46" s="64"/>
      <c r="H46" s="64"/>
      <c r="I46" s="64"/>
      <c r="J46" s="64"/>
      <c r="K46" s="64"/>
      <c r="L46" s="67"/>
      <c r="M46" s="66">
        <f>SUM(L45:L47)</f>
        <v>0</v>
      </c>
      <c r="N46" s="67" t="str">
        <f>"/"</f>
        <v>/</v>
      </c>
      <c r="O46" s="68">
        <f>COUNTIF(F45:K47,"&gt;0")</f>
        <v>0</v>
      </c>
      <c r="P46" s="109">
        <f>IF(M46&lt;1,"",M46/O46)</f>
      </c>
    </row>
    <row r="47" spans="1:16" ht="16.5" thickBot="1">
      <c r="A47" s="110"/>
      <c r="B47" s="111"/>
      <c r="C47" s="112"/>
      <c r="D47" s="113"/>
      <c r="E47" s="114" t="s">
        <v>77</v>
      </c>
      <c r="F47" s="115"/>
      <c r="G47" s="115"/>
      <c r="H47" s="115"/>
      <c r="I47" s="115"/>
      <c r="J47" s="115"/>
      <c r="K47" s="115"/>
      <c r="L47" s="116"/>
      <c r="M47" s="117"/>
      <c r="N47" s="116"/>
      <c r="O47" s="118"/>
      <c r="P47" s="119"/>
    </row>
    <row r="48" spans="1:16" ht="15">
      <c r="A48" s="56"/>
      <c r="C48" s="58"/>
      <c r="D48" s="62"/>
      <c r="E48" s="57" t="s">
        <v>3</v>
      </c>
      <c r="F48" s="64"/>
      <c r="G48" s="64"/>
      <c r="H48" s="64"/>
      <c r="I48" s="64"/>
      <c r="J48" s="64"/>
      <c r="K48" s="64"/>
      <c r="L48" s="67"/>
      <c r="M48" s="67"/>
      <c r="N48" s="67"/>
      <c r="O48" s="67"/>
      <c r="P48" s="67"/>
    </row>
    <row r="49" spans="1:16" ht="15.75">
      <c r="A49" s="56"/>
      <c r="B49" s="61"/>
      <c r="D49" s="39"/>
      <c r="E49" s="57" t="s">
        <v>4</v>
      </c>
      <c r="F49" s="64"/>
      <c r="G49" s="64"/>
      <c r="H49" s="64"/>
      <c r="I49" s="64"/>
      <c r="J49" s="64"/>
      <c r="K49" s="64"/>
      <c r="L49" s="67"/>
      <c r="M49" s="66">
        <f>SUM(L48:L50)</f>
        <v>0</v>
      </c>
      <c r="N49" s="67" t="str">
        <f>"/"</f>
        <v>/</v>
      </c>
      <c r="O49" s="68">
        <f>COUNTIF(F48:K50,"&gt;0")</f>
        <v>0</v>
      </c>
      <c r="P49" s="109">
        <f>IF(M49&lt;1,"",M49/O49)</f>
      </c>
    </row>
    <row r="50" spans="1:16" ht="16.5" thickBot="1">
      <c r="A50" s="110"/>
      <c r="B50" s="111"/>
      <c r="C50" s="112"/>
      <c r="D50" s="113"/>
      <c r="E50" s="114" t="s">
        <v>77</v>
      </c>
      <c r="F50" s="115"/>
      <c r="G50" s="115"/>
      <c r="H50" s="115"/>
      <c r="I50" s="115"/>
      <c r="J50" s="115"/>
      <c r="K50" s="115"/>
      <c r="L50" s="116"/>
      <c r="M50" s="117"/>
      <c r="N50" s="116"/>
      <c r="O50" s="118"/>
      <c r="P50" s="119"/>
    </row>
    <row r="51" spans="1:16" ht="15">
      <c r="A51" s="56"/>
      <c r="C51" s="58"/>
      <c r="D51" s="62"/>
      <c r="E51" s="57" t="s">
        <v>3</v>
      </c>
      <c r="F51" s="64"/>
      <c r="G51" s="64"/>
      <c r="H51" s="64"/>
      <c r="I51" s="64"/>
      <c r="J51" s="64"/>
      <c r="K51" s="64"/>
      <c r="L51" s="67"/>
      <c r="M51" s="67"/>
      <c r="N51" s="67"/>
      <c r="O51" s="67"/>
      <c r="P51" s="67"/>
    </row>
    <row r="52" spans="1:16" ht="16.5" thickBot="1">
      <c r="A52" s="110"/>
      <c r="B52" s="111"/>
      <c r="C52" s="112"/>
      <c r="D52" s="113"/>
      <c r="E52" s="114" t="s">
        <v>4</v>
      </c>
      <c r="F52" s="115"/>
      <c r="G52" s="115"/>
      <c r="H52" s="115"/>
      <c r="I52" s="115"/>
      <c r="J52" s="115"/>
      <c r="K52" s="115"/>
      <c r="L52" s="116"/>
      <c r="M52" s="117">
        <f>SUM(L51:L52)</f>
        <v>0</v>
      </c>
      <c r="N52" s="116" t="str">
        <f>"/"</f>
        <v>/</v>
      </c>
      <c r="O52" s="118">
        <f>COUNTIF(F51:K52,"&gt;0")</f>
        <v>0</v>
      </c>
      <c r="P52" s="119">
        <f>IF(M52&lt;1,"",M52/O52)</f>
      </c>
    </row>
    <row r="53" spans="1:16" ht="15">
      <c r="A53" s="56"/>
      <c r="C53" s="58"/>
      <c r="D53" s="62"/>
      <c r="E53" s="57" t="s">
        <v>3</v>
      </c>
      <c r="F53" s="64"/>
      <c r="G53" s="64"/>
      <c r="H53" s="64"/>
      <c r="I53" s="64"/>
      <c r="J53" s="64"/>
      <c r="K53" s="64"/>
      <c r="L53" s="67"/>
      <c r="M53" s="67"/>
      <c r="N53" s="67"/>
      <c r="O53" s="67"/>
      <c r="P53" s="67"/>
    </row>
    <row r="54" spans="1:16" ht="16.5" thickBot="1">
      <c r="A54" s="110"/>
      <c r="B54" s="111"/>
      <c r="C54" s="112"/>
      <c r="D54" s="113"/>
      <c r="E54" s="114" t="s">
        <v>4</v>
      </c>
      <c r="F54" s="115"/>
      <c r="G54" s="115"/>
      <c r="H54" s="115"/>
      <c r="I54" s="115"/>
      <c r="J54" s="115"/>
      <c r="K54" s="115"/>
      <c r="L54" s="116"/>
      <c r="M54" s="117">
        <f>SUM(L53:L54)</f>
        <v>0</v>
      </c>
      <c r="N54" s="116" t="str">
        <f>"/"</f>
        <v>/</v>
      </c>
      <c r="O54" s="118">
        <f>COUNTIF(F53:K54,"&gt;0")</f>
        <v>0</v>
      </c>
      <c r="P54" s="119">
        <f>IF(M54&lt;1,"",M54/O54)</f>
      </c>
    </row>
    <row r="55" spans="1:16" ht="15">
      <c r="A55" s="56"/>
      <c r="C55" s="58"/>
      <c r="D55" s="62"/>
      <c r="E55" s="57" t="s">
        <v>3</v>
      </c>
      <c r="F55" s="64"/>
      <c r="G55" s="64"/>
      <c r="H55" s="64"/>
      <c r="I55" s="64"/>
      <c r="J55" s="64"/>
      <c r="K55" s="64"/>
      <c r="L55" s="67"/>
      <c r="M55" s="67"/>
      <c r="N55" s="67"/>
      <c r="O55" s="67"/>
      <c r="P55" s="67"/>
    </row>
    <row r="56" spans="1:16" ht="16.5" thickBot="1">
      <c r="A56" s="110"/>
      <c r="B56" s="111"/>
      <c r="C56" s="112"/>
      <c r="D56" s="113"/>
      <c r="E56" s="114" t="s">
        <v>4</v>
      </c>
      <c r="F56" s="115"/>
      <c r="G56" s="115"/>
      <c r="H56" s="115"/>
      <c r="I56" s="115"/>
      <c r="J56" s="115"/>
      <c r="K56" s="115"/>
      <c r="L56" s="116"/>
      <c r="M56" s="117">
        <f>SUM(L55:L56)</f>
        <v>0</v>
      </c>
      <c r="N56" s="116" t="str">
        <f>"/"</f>
        <v>/</v>
      </c>
      <c r="O56" s="118">
        <f>COUNTIF(F55:K56,"&gt;0")</f>
        <v>0</v>
      </c>
      <c r="P56" s="119">
        <f>IF(M56&lt;1,"",M56/O56)</f>
      </c>
    </row>
    <row r="57" spans="1:16" ht="15">
      <c r="A57" s="56"/>
      <c r="C57" s="58"/>
      <c r="D57" s="62"/>
      <c r="E57" s="57" t="s">
        <v>3</v>
      </c>
      <c r="F57" s="64"/>
      <c r="G57" s="64"/>
      <c r="H57" s="64"/>
      <c r="I57" s="64"/>
      <c r="J57" s="64"/>
      <c r="K57" s="64"/>
      <c r="L57" s="67"/>
      <c r="M57" s="67"/>
      <c r="N57" s="67"/>
      <c r="O57" s="67"/>
      <c r="P57" s="67"/>
    </row>
    <row r="58" spans="1:16" ht="16.5" thickBot="1">
      <c r="A58" s="110"/>
      <c r="B58" s="111"/>
      <c r="C58" s="112"/>
      <c r="D58" s="113"/>
      <c r="E58" s="114" t="s">
        <v>4</v>
      </c>
      <c r="F58" s="115"/>
      <c r="G58" s="115"/>
      <c r="H58" s="115"/>
      <c r="I58" s="115"/>
      <c r="J58" s="115"/>
      <c r="K58" s="115"/>
      <c r="L58" s="116"/>
      <c r="M58" s="117">
        <f>SUM(L57:L58)</f>
        <v>0</v>
      </c>
      <c r="N58" s="116" t="str">
        <f>"/"</f>
        <v>/</v>
      </c>
      <c r="O58" s="118">
        <f>COUNTIF(F57:K58,"&gt;0")</f>
        <v>0</v>
      </c>
      <c r="P58" s="119">
        <f>IF(M58&lt;1,"",M58/O58)</f>
      </c>
    </row>
    <row r="59" spans="1:16" ht="15">
      <c r="A59" s="56"/>
      <c r="C59" s="58"/>
      <c r="D59" s="62"/>
      <c r="E59" s="57" t="s">
        <v>3</v>
      </c>
      <c r="F59" s="64"/>
      <c r="G59" s="64"/>
      <c r="H59" s="64"/>
      <c r="I59" s="64"/>
      <c r="J59" s="64"/>
      <c r="K59" s="64"/>
      <c r="L59" s="67"/>
      <c r="M59" s="67"/>
      <c r="N59" s="67"/>
      <c r="O59" s="67"/>
      <c r="P59" s="67"/>
    </row>
    <row r="60" spans="1:16" ht="16.5" thickBot="1">
      <c r="A60" s="110"/>
      <c r="B60" s="111"/>
      <c r="C60" s="112"/>
      <c r="D60" s="113"/>
      <c r="E60" s="114" t="s">
        <v>4</v>
      </c>
      <c r="F60" s="115"/>
      <c r="G60" s="115"/>
      <c r="H60" s="115"/>
      <c r="I60" s="115"/>
      <c r="J60" s="115"/>
      <c r="K60" s="115"/>
      <c r="L60" s="116"/>
      <c r="M60" s="117">
        <f>SUM(L59:L60)</f>
        <v>0</v>
      </c>
      <c r="N60" s="116" t="str">
        <f>"/"</f>
        <v>/</v>
      </c>
      <c r="O60" s="118">
        <f>COUNTIF(F59:K60,"&gt;0")</f>
        <v>0</v>
      </c>
      <c r="P60" s="119">
        <f>IF(M60&lt;1,"",M60/O60)</f>
      </c>
    </row>
    <row r="61" spans="1:16" ht="15">
      <c r="A61" s="56"/>
      <c r="C61" s="58"/>
      <c r="D61" s="62"/>
      <c r="E61" s="57" t="s">
        <v>3</v>
      </c>
      <c r="F61" s="64"/>
      <c r="G61" s="64"/>
      <c r="H61" s="64"/>
      <c r="I61" s="64"/>
      <c r="J61" s="64"/>
      <c r="K61" s="64"/>
      <c r="L61" s="67"/>
      <c r="M61" s="67"/>
      <c r="N61" s="67"/>
      <c r="O61" s="67"/>
      <c r="P61" s="67"/>
    </row>
    <row r="62" spans="1:16" ht="16.5" thickBot="1">
      <c r="A62" s="110"/>
      <c r="B62" s="111"/>
      <c r="C62" s="112"/>
      <c r="D62" s="113"/>
      <c r="E62" s="114" t="s">
        <v>4</v>
      </c>
      <c r="F62" s="115"/>
      <c r="G62" s="115"/>
      <c r="H62" s="115"/>
      <c r="I62" s="115"/>
      <c r="J62" s="115"/>
      <c r="K62" s="115"/>
      <c r="L62" s="116"/>
      <c r="M62" s="117">
        <f>SUM(L61:L62)</f>
        <v>0</v>
      </c>
      <c r="N62" s="116" t="str">
        <f>"/"</f>
        <v>/</v>
      </c>
      <c r="O62" s="118">
        <f>COUNTIF(F61:K62,"&gt;0")</f>
        <v>0</v>
      </c>
      <c r="P62" s="119">
        <f>IF(M62&lt;1,"",M62/O62)</f>
      </c>
    </row>
    <row r="63" spans="1:16" ht="15">
      <c r="A63" s="56"/>
      <c r="C63" s="58"/>
      <c r="D63" s="62"/>
      <c r="E63" s="57" t="s">
        <v>3</v>
      </c>
      <c r="F63" s="64"/>
      <c r="G63" s="64"/>
      <c r="H63" s="64"/>
      <c r="I63" s="64"/>
      <c r="J63" s="64"/>
      <c r="K63" s="64"/>
      <c r="L63" s="67"/>
      <c r="M63" s="67"/>
      <c r="N63" s="67"/>
      <c r="O63" s="67"/>
      <c r="P63" s="67"/>
    </row>
    <row r="64" spans="1:16" ht="16.5" thickBot="1">
      <c r="A64" s="110"/>
      <c r="B64" s="111"/>
      <c r="C64" s="112"/>
      <c r="D64" s="113"/>
      <c r="E64" s="114" t="s">
        <v>4</v>
      </c>
      <c r="F64" s="115"/>
      <c r="G64" s="115"/>
      <c r="H64" s="115"/>
      <c r="I64" s="115"/>
      <c r="J64" s="115"/>
      <c r="K64" s="115"/>
      <c r="L64" s="116"/>
      <c r="M64" s="117">
        <f>SUM(L63:L64)</f>
        <v>0</v>
      </c>
      <c r="N64" s="116" t="str">
        <f>"/"</f>
        <v>/</v>
      </c>
      <c r="O64" s="118">
        <f>COUNTIF(F63:K64,"&gt;0")</f>
        <v>0</v>
      </c>
      <c r="P64" s="119">
        <f>IF(M64&lt;1,"",M64/O64)</f>
      </c>
    </row>
    <row r="65" spans="1:16" ht="15">
      <c r="A65" s="56"/>
      <c r="C65" s="58"/>
      <c r="D65" s="62"/>
      <c r="E65" s="57" t="s">
        <v>3</v>
      </c>
      <c r="F65" s="64"/>
      <c r="G65" s="64"/>
      <c r="H65" s="64"/>
      <c r="I65" s="64"/>
      <c r="J65" s="64"/>
      <c r="K65" s="64"/>
      <c r="L65" s="67"/>
      <c r="M65" s="67"/>
      <c r="N65" s="67"/>
      <c r="O65" s="67"/>
      <c r="P65" s="67"/>
    </row>
    <row r="66" spans="1:16" ht="16.5" thickBot="1">
      <c r="A66" s="110"/>
      <c r="B66" s="111"/>
      <c r="C66" s="112"/>
      <c r="D66" s="113"/>
      <c r="E66" s="114" t="s">
        <v>4</v>
      </c>
      <c r="F66" s="115"/>
      <c r="G66" s="115"/>
      <c r="H66" s="115"/>
      <c r="I66" s="115"/>
      <c r="J66" s="115"/>
      <c r="K66" s="115"/>
      <c r="L66" s="116"/>
      <c r="M66" s="117">
        <f>SUM(L65:L66)</f>
        <v>0</v>
      </c>
      <c r="N66" s="116" t="str">
        <f>"/"</f>
        <v>/</v>
      </c>
      <c r="O66" s="118">
        <f>COUNTIF(F65:K66,"&gt;0")</f>
        <v>0</v>
      </c>
      <c r="P66" s="119">
        <f>IF(M66&lt;1,"",M66/O66)</f>
      </c>
    </row>
    <row r="67" spans="1:16" ht="15">
      <c r="A67" s="56"/>
      <c r="C67" s="58"/>
      <c r="D67" s="62"/>
      <c r="E67" s="57" t="s">
        <v>3</v>
      </c>
      <c r="F67" s="64"/>
      <c r="G67" s="64"/>
      <c r="H67" s="64"/>
      <c r="I67" s="64"/>
      <c r="J67" s="64"/>
      <c r="K67" s="64"/>
      <c r="L67" s="67"/>
      <c r="M67" s="67"/>
      <c r="N67" s="67"/>
      <c r="O67" s="67"/>
      <c r="P67" s="67"/>
    </row>
    <row r="68" spans="1:16" ht="16.5" thickBot="1">
      <c r="A68" s="110"/>
      <c r="B68" s="111"/>
      <c r="C68" s="112"/>
      <c r="D68" s="113"/>
      <c r="E68" s="114" t="s">
        <v>4</v>
      </c>
      <c r="F68" s="115"/>
      <c r="G68" s="115"/>
      <c r="H68" s="115"/>
      <c r="I68" s="115"/>
      <c r="J68" s="115"/>
      <c r="K68" s="115"/>
      <c r="L68" s="116"/>
      <c r="M68" s="117">
        <f>SUM(L67:L68)</f>
        <v>0</v>
      </c>
      <c r="N68" s="116" t="str">
        <f>"/"</f>
        <v>/</v>
      </c>
      <c r="O68" s="118">
        <f>COUNTIF(F67:K68,"&gt;0")</f>
        <v>0</v>
      </c>
      <c r="P68" s="119">
        <f>IF(M68&lt;1,"",M68/O68)</f>
      </c>
    </row>
    <row r="69" spans="1:16" ht="15">
      <c r="A69" s="56"/>
      <c r="C69" s="58"/>
      <c r="D69" s="62"/>
      <c r="E69" s="57" t="s">
        <v>3</v>
      </c>
      <c r="F69" s="64"/>
      <c r="G69" s="64"/>
      <c r="H69" s="64"/>
      <c r="I69" s="64"/>
      <c r="J69" s="64"/>
      <c r="K69" s="64"/>
      <c r="L69" s="67"/>
      <c r="M69" s="67"/>
      <c r="N69" s="67"/>
      <c r="O69" s="67"/>
      <c r="P69" s="67"/>
    </row>
    <row r="70" spans="1:16" ht="16.5" thickBot="1">
      <c r="A70" s="110"/>
      <c r="B70" s="111"/>
      <c r="C70" s="112"/>
      <c r="D70" s="113"/>
      <c r="E70" s="114" t="s">
        <v>4</v>
      </c>
      <c r="F70" s="115"/>
      <c r="G70" s="115"/>
      <c r="H70" s="115"/>
      <c r="I70" s="115"/>
      <c r="J70" s="115"/>
      <c r="K70" s="115"/>
      <c r="L70" s="116"/>
      <c r="M70" s="117">
        <f>SUM(L69:L70)</f>
        <v>0</v>
      </c>
      <c r="N70" s="116" t="str">
        <f>"/"</f>
        <v>/</v>
      </c>
      <c r="O70" s="118">
        <f>COUNTIF(F69:K70,"&gt;0")</f>
        <v>0</v>
      </c>
      <c r="P70" s="119">
        <f>IF(M70&lt;1,"",M70/O70)</f>
      </c>
    </row>
    <row r="71" spans="1:16" ht="15">
      <c r="A71" s="56"/>
      <c r="C71" s="58"/>
      <c r="D71" s="62"/>
      <c r="E71" s="57" t="s">
        <v>3</v>
      </c>
      <c r="F71" s="64"/>
      <c r="G71" s="64"/>
      <c r="H71" s="64"/>
      <c r="I71" s="64"/>
      <c r="J71" s="64"/>
      <c r="K71" s="64"/>
      <c r="L71" s="67"/>
      <c r="M71" s="67"/>
      <c r="N71" s="67"/>
      <c r="O71" s="67"/>
      <c r="P71" s="67"/>
    </row>
    <row r="72" spans="1:16" ht="16.5" thickBot="1">
      <c r="A72" s="110"/>
      <c r="B72" s="111"/>
      <c r="C72" s="112"/>
      <c r="D72" s="113"/>
      <c r="E72" s="114" t="s">
        <v>4</v>
      </c>
      <c r="F72" s="115"/>
      <c r="G72" s="115"/>
      <c r="H72" s="115"/>
      <c r="I72" s="115"/>
      <c r="J72" s="115"/>
      <c r="K72" s="115"/>
      <c r="L72" s="116"/>
      <c r="M72" s="117">
        <f>SUM(L71:L72)</f>
        <v>0</v>
      </c>
      <c r="N72" s="116" t="str">
        <f>"/"</f>
        <v>/</v>
      </c>
      <c r="O72" s="118">
        <f>COUNTIF(F71:K72,"&gt;0")</f>
        <v>0</v>
      </c>
      <c r="P72" s="119">
        <f>IF(M72&lt;1,"",M72/O72)</f>
      </c>
    </row>
    <row r="73" spans="1:16" ht="15">
      <c r="A73" s="56"/>
      <c r="C73" s="58"/>
      <c r="D73" s="62"/>
      <c r="E73" s="57" t="s">
        <v>3</v>
      </c>
      <c r="F73" s="64"/>
      <c r="G73" s="64"/>
      <c r="H73" s="64"/>
      <c r="I73" s="64"/>
      <c r="J73" s="64"/>
      <c r="K73" s="64"/>
      <c r="L73" s="67"/>
      <c r="M73" s="67"/>
      <c r="N73" s="67"/>
      <c r="O73" s="67"/>
      <c r="P73" s="67"/>
    </row>
    <row r="74" spans="1:16" ht="16.5" thickBot="1">
      <c r="A74" s="110"/>
      <c r="B74" s="111"/>
      <c r="C74" s="112"/>
      <c r="D74" s="113"/>
      <c r="E74" s="114" t="s">
        <v>4</v>
      </c>
      <c r="F74" s="115"/>
      <c r="G74" s="115"/>
      <c r="H74" s="115"/>
      <c r="I74" s="115"/>
      <c r="J74" s="115"/>
      <c r="K74" s="115"/>
      <c r="L74" s="116"/>
      <c r="M74" s="117">
        <f>SUM(L73:L74)</f>
        <v>0</v>
      </c>
      <c r="N74" s="116" t="str">
        <f>"/"</f>
        <v>/</v>
      </c>
      <c r="O74" s="118">
        <f>COUNTIF(F73:K74,"&gt;0")</f>
        <v>0</v>
      </c>
      <c r="P74" s="119">
        <f>IF(M74&lt;1,"",M74/O74)</f>
      </c>
    </row>
    <row r="75" spans="1:16" ht="15">
      <c r="A75" s="56"/>
      <c r="C75" s="58"/>
      <c r="D75" s="63"/>
      <c r="E75" s="57" t="s">
        <v>3</v>
      </c>
      <c r="F75" s="64"/>
      <c r="G75" s="64"/>
      <c r="H75" s="64"/>
      <c r="I75" s="64"/>
      <c r="J75" s="64"/>
      <c r="K75" s="64"/>
      <c r="L75" s="67"/>
      <c r="M75" s="67"/>
      <c r="N75" s="67"/>
      <c r="O75" s="67"/>
      <c r="P75" s="67"/>
    </row>
    <row r="76" spans="1:16" ht="15.75">
      <c r="A76" s="56"/>
      <c r="B76" s="61"/>
      <c r="D76" s="39"/>
      <c r="E76" s="57" t="s">
        <v>4</v>
      </c>
      <c r="F76" s="64"/>
      <c r="G76" s="64"/>
      <c r="H76" s="64"/>
      <c r="I76" s="64"/>
      <c r="J76" s="64"/>
      <c r="K76" s="64"/>
      <c r="L76" s="67"/>
      <c r="M76" s="66">
        <f>SUM(L75:L77)</f>
        <v>0</v>
      </c>
      <c r="N76" s="67" t="str">
        <f>"/"</f>
        <v>/</v>
      </c>
      <c r="O76" s="68">
        <f>COUNTIF(F75:K77,"&gt;0")</f>
        <v>0</v>
      </c>
      <c r="P76" s="109">
        <f>IF(M76&lt;1,"",M76/O76)</f>
      </c>
    </row>
    <row r="77" spans="1:16" ht="16.5" thickBot="1">
      <c r="A77" s="110"/>
      <c r="B77" s="111"/>
      <c r="C77" s="112"/>
      <c r="D77" s="113"/>
      <c r="E77" s="114" t="s">
        <v>77</v>
      </c>
      <c r="F77" s="115"/>
      <c r="G77" s="115"/>
      <c r="H77" s="115"/>
      <c r="I77" s="115"/>
      <c r="J77" s="115"/>
      <c r="K77" s="115"/>
      <c r="L77" s="116"/>
      <c r="M77" s="117"/>
      <c r="N77" s="116"/>
      <c r="O77" s="118"/>
      <c r="P77" s="119"/>
    </row>
    <row r="78" spans="1:16" ht="15">
      <c r="A78" s="56"/>
      <c r="C78" s="58"/>
      <c r="D78" s="62"/>
      <c r="E78" s="57" t="s">
        <v>3</v>
      </c>
      <c r="F78" s="64"/>
      <c r="G78" s="64"/>
      <c r="H78" s="64"/>
      <c r="I78" s="64"/>
      <c r="J78" s="64"/>
      <c r="K78" s="64"/>
      <c r="L78" s="67"/>
      <c r="M78" s="67"/>
      <c r="N78" s="67"/>
      <c r="O78" s="67"/>
      <c r="P78" s="67"/>
    </row>
    <row r="79" spans="1:16" ht="15.75">
      <c r="A79" s="56"/>
      <c r="B79" s="61"/>
      <c r="D79" s="39"/>
      <c r="E79" s="57" t="s">
        <v>4</v>
      </c>
      <c r="F79" s="64"/>
      <c r="G79" s="64"/>
      <c r="H79" s="64"/>
      <c r="I79" s="64"/>
      <c r="J79" s="64"/>
      <c r="K79" s="64"/>
      <c r="L79" s="67"/>
      <c r="M79" s="66">
        <f>SUM(L78:L80)</f>
        <v>0</v>
      </c>
      <c r="N79" s="67" t="str">
        <f>"/"</f>
        <v>/</v>
      </c>
      <c r="O79" s="68">
        <f>COUNTIF(F78:K80,"&gt;0")</f>
        <v>0</v>
      </c>
      <c r="P79" s="109">
        <f>IF(M79&lt;1,"",M79/O79)</f>
      </c>
    </row>
    <row r="80" spans="1:16" ht="16.5" thickBot="1">
      <c r="A80" s="110"/>
      <c r="B80" s="111"/>
      <c r="C80" s="112"/>
      <c r="D80" s="113"/>
      <c r="E80" s="114" t="s">
        <v>77</v>
      </c>
      <c r="F80" s="115"/>
      <c r="G80" s="115"/>
      <c r="H80" s="115"/>
      <c r="I80" s="115"/>
      <c r="J80" s="115"/>
      <c r="K80" s="115"/>
      <c r="L80" s="116"/>
      <c r="M80" s="117"/>
      <c r="N80" s="116"/>
      <c r="O80" s="118"/>
      <c r="P80" s="119"/>
    </row>
    <row r="81" spans="1:16" ht="15">
      <c r="A81" s="56"/>
      <c r="C81" s="58"/>
      <c r="D81" s="63"/>
      <c r="E81" s="57" t="s">
        <v>3</v>
      </c>
      <c r="F81" s="64"/>
      <c r="G81" s="64"/>
      <c r="H81" s="64"/>
      <c r="I81" s="64"/>
      <c r="J81" s="64"/>
      <c r="K81" s="64"/>
      <c r="L81" s="67"/>
      <c r="M81" s="67"/>
      <c r="N81" s="67"/>
      <c r="O81" s="67"/>
      <c r="P81" s="67"/>
    </row>
    <row r="82" spans="1:16" ht="15.75">
      <c r="A82" s="56"/>
      <c r="B82" s="61"/>
      <c r="D82" s="39"/>
      <c r="E82" s="57" t="s">
        <v>4</v>
      </c>
      <c r="F82" s="64"/>
      <c r="G82" s="64"/>
      <c r="H82" s="64"/>
      <c r="I82" s="64"/>
      <c r="J82" s="64"/>
      <c r="K82" s="64"/>
      <c r="L82" s="67"/>
      <c r="M82" s="66">
        <f>SUM(L81:L83)</f>
        <v>0</v>
      </c>
      <c r="N82" s="67" t="str">
        <f>"/"</f>
        <v>/</v>
      </c>
      <c r="O82" s="68">
        <f>COUNTIF(F81:K83,"&gt;0")</f>
        <v>0</v>
      </c>
      <c r="P82" s="109">
        <f>IF(M82&lt;1,"",M82/O82)</f>
      </c>
    </row>
    <row r="83" spans="1:16" ht="16.5" thickBot="1">
      <c r="A83" s="110"/>
      <c r="B83" s="111"/>
      <c r="C83" s="112"/>
      <c r="D83" s="113"/>
      <c r="E83" s="114" t="s">
        <v>77</v>
      </c>
      <c r="F83" s="115"/>
      <c r="G83" s="115"/>
      <c r="H83" s="115"/>
      <c r="I83" s="115"/>
      <c r="J83" s="115"/>
      <c r="K83" s="115"/>
      <c r="L83" s="116"/>
      <c r="M83" s="117"/>
      <c r="N83" s="116"/>
      <c r="O83" s="118"/>
      <c r="P83" s="119"/>
    </row>
    <row r="84" spans="1:16" ht="15">
      <c r="A84" s="56"/>
      <c r="C84" s="58"/>
      <c r="D84" s="63"/>
      <c r="E84" s="57" t="s">
        <v>3</v>
      </c>
      <c r="F84" s="64"/>
      <c r="G84" s="64"/>
      <c r="H84" s="64"/>
      <c r="I84" s="64"/>
      <c r="J84" s="64"/>
      <c r="K84" s="64"/>
      <c r="L84" s="67"/>
      <c r="M84" s="67"/>
      <c r="N84" s="67"/>
      <c r="O84" s="67"/>
      <c r="P84" s="67"/>
    </row>
    <row r="85" spans="1:16" ht="15.75">
      <c r="A85" s="56"/>
      <c r="B85" s="60"/>
      <c r="D85" s="39"/>
      <c r="E85" s="57" t="s">
        <v>4</v>
      </c>
      <c r="F85" s="64"/>
      <c r="G85" s="64"/>
      <c r="H85" s="64"/>
      <c r="I85" s="64"/>
      <c r="J85" s="64"/>
      <c r="K85" s="64"/>
      <c r="L85" s="67"/>
      <c r="M85" s="66">
        <f>SUM(L84:L86)</f>
        <v>0</v>
      </c>
      <c r="N85" s="67" t="str">
        <f>"/"</f>
        <v>/</v>
      </c>
      <c r="O85" s="68">
        <f>COUNTIF(F84:K86,"&gt;0")</f>
        <v>0</v>
      </c>
      <c r="P85" s="109">
        <f>IF(M85&lt;1,"",M85/O85)</f>
      </c>
    </row>
    <row r="86" spans="1:16" ht="16.5" thickBot="1">
      <c r="A86" s="110"/>
      <c r="B86" s="111"/>
      <c r="C86" s="112"/>
      <c r="D86" s="113"/>
      <c r="E86" s="114" t="s">
        <v>77</v>
      </c>
      <c r="F86" s="115"/>
      <c r="G86" s="115"/>
      <c r="H86" s="115"/>
      <c r="I86" s="115"/>
      <c r="J86" s="115"/>
      <c r="K86" s="115"/>
      <c r="L86" s="116"/>
      <c r="M86" s="117"/>
      <c r="N86" s="116"/>
      <c r="O86" s="118"/>
      <c r="P86" s="119"/>
    </row>
    <row r="87" spans="1:16" ht="15">
      <c r="A87" s="56"/>
      <c r="C87" s="58"/>
      <c r="D87" s="63"/>
      <c r="E87" s="57" t="s">
        <v>3</v>
      </c>
      <c r="F87" s="64"/>
      <c r="G87" s="64"/>
      <c r="H87" s="64"/>
      <c r="I87" s="64"/>
      <c r="J87" s="64"/>
      <c r="K87" s="64"/>
      <c r="L87" s="67"/>
      <c r="M87" s="67"/>
      <c r="N87" s="67"/>
      <c r="O87" s="67"/>
      <c r="P87" s="67"/>
    </row>
    <row r="88" spans="1:16" ht="15.75">
      <c r="A88" s="56"/>
      <c r="B88" s="61"/>
      <c r="D88" s="39"/>
      <c r="E88" s="57" t="s">
        <v>4</v>
      </c>
      <c r="F88" s="64"/>
      <c r="G88" s="64"/>
      <c r="H88" s="64"/>
      <c r="I88" s="64"/>
      <c r="J88" s="64"/>
      <c r="K88" s="64"/>
      <c r="L88" s="67"/>
      <c r="M88" s="66">
        <f>SUM(L87:L89)</f>
        <v>0</v>
      </c>
      <c r="N88" s="67" t="str">
        <f>"/"</f>
        <v>/</v>
      </c>
      <c r="O88" s="68">
        <f>COUNTIF(F87:K89,"&gt;0")</f>
        <v>0</v>
      </c>
      <c r="P88" s="109">
        <f>IF(M88&lt;1,"",M88/O88)</f>
      </c>
    </row>
    <row r="89" spans="1:16" ht="16.5" thickBot="1">
      <c r="A89" s="110"/>
      <c r="B89" s="111"/>
      <c r="C89" s="112"/>
      <c r="D89" s="113"/>
      <c r="E89" s="114" t="s">
        <v>77</v>
      </c>
      <c r="F89" s="115"/>
      <c r="G89" s="115"/>
      <c r="H89" s="115"/>
      <c r="I89" s="115"/>
      <c r="J89" s="115"/>
      <c r="K89" s="115"/>
      <c r="L89" s="116"/>
      <c r="M89" s="117"/>
      <c r="N89" s="116"/>
      <c r="O89" s="118"/>
      <c r="P89" s="119"/>
    </row>
    <row r="90" spans="1:16" ht="15">
      <c r="A90" s="56"/>
      <c r="C90" s="58"/>
      <c r="D90" s="63"/>
      <c r="E90" s="57" t="s">
        <v>3</v>
      </c>
      <c r="F90" s="64"/>
      <c r="G90" s="64"/>
      <c r="H90" s="64"/>
      <c r="I90" s="64"/>
      <c r="J90" s="64"/>
      <c r="K90" s="64"/>
      <c r="L90" s="67"/>
      <c r="M90" s="67"/>
      <c r="N90" s="67"/>
      <c r="O90" s="67"/>
      <c r="P90" s="67"/>
    </row>
    <row r="91" spans="1:16" ht="16.5" thickBot="1">
      <c r="A91" s="110"/>
      <c r="B91" s="111"/>
      <c r="C91" s="112"/>
      <c r="D91" s="113"/>
      <c r="E91" s="114" t="s">
        <v>4</v>
      </c>
      <c r="F91" s="115"/>
      <c r="G91" s="115"/>
      <c r="H91" s="115"/>
      <c r="I91" s="115"/>
      <c r="J91" s="115"/>
      <c r="K91" s="115"/>
      <c r="L91" s="116"/>
      <c r="M91" s="117">
        <f>SUM(L90:L91)</f>
        <v>0</v>
      </c>
      <c r="N91" s="116" t="str">
        <f>"/"</f>
        <v>/</v>
      </c>
      <c r="O91" s="118">
        <f>COUNTIF(F90:K91,"&gt;0")</f>
        <v>0</v>
      </c>
      <c r="P91" s="119">
        <f>IF(M91&lt;1,"",M91/O91)</f>
      </c>
    </row>
    <row r="92" spans="1:16" ht="15">
      <c r="A92" s="56"/>
      <c r="C92" s="58"/>
      <c r="D92" s="63"/>
      <c r="E92" s="57" t="s">
        <v>3</v>
      </c>
      <c r="F92" s="64"/>
      <c r="G92" s="64"/>
      <c r="H92" s="64"/>
      <c r="I92" s="64"/>
      <c r="J92" s="64"/>
      <c r="K92" s="64"/>
      <c r="L92" s="67"/>
      <c r="M92" s="67"/>
      <c r="N92" s="67"/>
      <c r="O92" s="67"/>
      <c r="P92" s="67"/>
    </row>
    <row r="93" spans="1:16" ht="16.5" thickBot="1">
      <c r="A93" s="110"/>
      <c r="B93" s="111"/>
      <c r="C93" s="112"/>
      <c r="D93" s="113"/>
      <c r="E93" s="114" t="s">
        <v>4</v>
      </c>
      <c r="F93" s="115"/>
      <c r="G93" s="115"/>
      <c r="H93" s="115"/>
      <c r="I93" s="115"/>
      <c r="J93" s="115"/>
      <c r="K93" s="115"/>
      <c r="L93" s="116"/>
      <c r="M93" s="117">
        <f>SUM(L92:L93)</f>
        <v>0</v>
      </c>
      <c r="N93" s="116" t="str">
        <f>"/"</f>
        <v>/</v>
      </c>
      <c r="O93" s="118">
        <f>COUNTIF(F92:K93,"&gt;0")</f>
        <v>0</v>
      </c>
      <c r="P93" s="119">
        <f>IF(M93&lt;1,"",M93/O93)</f>
      </c>
    </row>
    <row r="94" spans="1:16" ht="15">
      <c r="A94" s="56"/>
      <c r="C94" s="58"/>
      <c r="D94" s="62"/>
      <c r="E94" s="57" t="s">
        <v>3</v>
      </c>
      <c r="F94" s="64"/>
      <c r="G94" s="64"/>
      <c r="H94" s="64"/>
      <c r="I94" s="64"/>
      <c r="J94" s="64"/>
      <c r="K94" s="64"/>
      <c r="L94" s="67"/>
      <c r="M94" s="67"/>
      <c r="N94" s="67"/>
      <c r="O94" s="67"/>
      <c r="P94" s="67"/>
    </row>
    <row r="95" spans="1:16" ht="16.5" thickBot="1">
      <c r="A95" s="110"/>
      <c r="B95" s="111"/>
      <c r="C95" s="112"/>
      <c r="D95" s="113"/>
      <c r="E95" s="114" t="s">
        <v>4</v>
      </c>
      <c r="F95" s="115"/>
      <c r="G95" s="115"/>
      <c r="H95" s="115"/>
      <c r="I95" s="115"/>
      <c r="J95" s="115"/>
      <c r="K95" s="115"/>
      <c r="L95" s="116"/>
      <c r="M95" s="117">
        <f>SUM(L94:L95)</f>
        <v>0</v>
      </c>
      <c r="N95" s="116" t="str">
        <f>"/"</f>
        <v>/</v>
      </c>
      <c r="O95" s="118">
        <f>COUNTIF(F94:K95,"&gt;0")</f>
        <v>0</v>
      </c>
      <c r="P95" s="119">
        <f>IF(M95&lt;1,"",M95/O95)</f>
      </c>
    </row>
    <row r="96" spans="1:16" ht="15">
      <c r="A96" s="56"/>
      <c r="C96" s="58"/>
      <c r="D96" s="63"/>
      <c r="E96" s="57" t="s">
        <v>3</v>
      </c>
      <c r="F96" s="64"/>
      <c r="G96" s="64"/>
      <c r="H96" s="64"/>
      <c r="I96" s="64"/>
      <c r="J96" s="64"/>
      <c r="K96" s="64"/>
      <c r="L96" s="67"/>
      <c r="M96" s="67"/>
      <c r="N96" s="67"/>
      <c r="O96" s="67"/>
      <c r="P96" s="67"/>
    </row>
    <row r="97" spans="1:16" ht="16.5" thickBot="1">
      <c r="A97" s="110"/>
      <c r="B97" s="111"/>
      <c r="C97" s="112"/>
      <c r="D97" s="113"/>
      <c r="E97" s="114" t="s">
        <v>4</v>
      </c>
      <c r="F97" s="115"/>
      <c r="G97" s="115"/>
      <c r="H97" s="115"/>
      <c r="I97" s="115"/>
      <c r="J97" s="115"/>
      <c r="K97" s="115"/>
      <c r="L97" s="116"/>
      <c r="M97" s="117">
        <f>SUM(L96:L97)</f>
        <v>0</v>
      </c>
      <c r="N97" s="116" t="str">
        <f>"/"</f>
        <v>/</v>
      </c>
      <c r="O97" s="118">
        <f>COUNTIF(F96:K97,"&gt;0")</f>
        <v>0</v>
      </c>
      <c r="P97" s="119">
        <f>IF(M97&lt;1,"",M97/O97)</f>
      </c>
    </row>
    <row r="98" spans="1:16" ht="15">
      <c r="A98" s="56"/>
      <c r="C98" s="58"/>
      <c r="D98" s="63"/>
      <c r="E98" s="57" t="s">
        <v>3</v>
      </c>
      <c r="F98" s="64"/>
      <c r="G98" s="64"/>
      <c r="H98" s="64"/>
      <c r="I98" s="64"/>
      <c r="J98" s="64"/>
      <c r="K98" s="64"/>
      <c r="L98" s="67"/>
      <c r="M98" s="67"/>
      <c r="N98" s="67"/>
      <c r="O98" s="67"/>
      <c r="P98" s="67"/>
    </row>
    <row r="99" spans="1:16" ht="16.5" thickBot="1">
      <c r="A99" s="110"/>
      <c r="B99" s="111"/>
      <c r="C99" s="112"/>
      <c r="D99" s="113"/>
      <c r="E99" s="114" t="s">
        <v>4</v>
      </c>
      <c r="F99" s="115"/>
      <c r="G99" s="115"/>
      <c r="H99" s="115"/>
      <c r="I99" s="115"/>
      <c r="J99" s="115"/>
      <c r="K99" s="115"/>
      <c r="L99" s="116"/>
      <c r="M99" s="117">
        <f>SUM(L98:L99)</f>
        <v>0</v>
      </c>
      <c r="N99" s="116" t="str">
        <f>"/"</f>
        <v>/</v>
      </c>
      <c r="O99" s="118">
        <f>COUNTIF(F98:K99,"&gt;0")</f>
        <v>0</v>
      </c>
      <c r="P99" s="119">
        <f>IF(M99&lt;1,"",M99/O99)</f>
      </c>
    </row>
    <row r="100" spans="1:16" ht="15">
      <c r="A100" s="56"/>
      <c r="C100" s="58"/>
      <c r="D100" s="63"/>
      <c r="E100" s="57" t="s">
        <v>3</v>
      </c>
      <c r="F100" s="64"/>
      <c r="G100" s="64"/>
      <c r="H100" s="64"/>
      <c r="I100" s="64"/>
      <c r="J100" s="64"/>
      <c r="K100" s="64"/>
      <c r="L100" s="67"/>
      <c r="M100" s="67"/>
      <c r="N100" s="67"/>
      <c r="O100" s="67"/>
      <c r="P100" s="67"/>
    </row>
    <row r="101" spans="1:16" ht="16.5" thickBot="1">
      <c r="A101" s="110"/>
      <c r="B101" s="111"/>
      <c r="C101" s="112"/>
      <c r="D101" s="113"/>
      <c r="E101" s="114" t="s">
        <v>4</v>
      </c>
      <c r="F101" s="115"/>
      <c r="G101" s="115"/>
      <c r="H101" s="115"/>
      <c r="I101" s="115"/>
      <c r="J101" s="115"/>
      <c r="K101" s="115"/>
      <c r="L101" s="116"/>
      <c r="M101" s="117">
        <f>SUM(L100:L101)</f>
        <v>0</v>
      </c>
      <c r="N101" s="116" t="str">
        <f>"/"</f>
        <v>/</v>
      </c>
      <c r="O101" s="118">
        <f>COUNTIF(F100:K101,"&gt;0")</f>
        <v>0</v>
      </c>
      <c r="P101" s="119">
        <f>IF(M101&lt;1,"",M101/O101)</f>
      </c>
    </row>
    <row r="102" spans="1:16" ht="15">
      <c r="A102" s="56"/>
      <c r="C102" s="58"/>
      <c r="D102" s="63"/>
      <c r="E102" s="57" t="s">
        <v>3</v>
      </c>
      <c r="F102" s="64"/>
      <c r="G102" s="64"/>
      <c r="H102" s="64"/>
      <c r="I102" s="64"/>
      <c r="J102" s="64"/>
      <c r="K102" s="64"/>
      <c r="L102" s="67"/>
      <c r="M102" s="67"/>
      <c r="N102" s="67"/>
      <c r="O102" s="67"/>
      <c r="P102" s="67"/>
    </row>
    <row r="103" spans="1:16" ht="15.75">
      <c r="A103" s="56"/>
      <c r="B103" s="60"/>
      <c r="D103" s="39"/>
      <c r="E103" s="57" t="s">
        <v>4</v>
      </c>
      <c r="F103" s="64"/>
      <c r="G103" s="64"/>
      <c r="H103" s="64"/>
      <c r="I103" s="64"/>
      <c r="J103" s="64"/>
      <c r="K103" s="64"/>
      <c r="L103" s="67"/>
      <c r="M103" s="66">
        <f>SUM(L102:L104)</f>
        <v>0</v>
      </c>
      <c r="N103" s="67" t="str">
        <f>"/"</f>
        <v>/</v>
      </c>
      <c r="O103" s="68">
        <f>COUNTIF(F102:K104,"&gt;0")</f>
        <v>0</v>
      </c>
      <c r="P103" s="109">
        <f>IF(M103&lt;1,"",M103/O103)</f>
      </c>
    </row>
    <row r="104" spans="1:16" ht="16.5" thickBot="1">
      <c r="A104" s="110"/>
      <c r="B104" s="111"/>
      <c r="C104" s="112"/>
      <c r="D104" s="113"/>
      <c r="E104" s="114" t="s">
        <v>77</v>
      </c>
      <c r="F104" s="115"/>
      <c r="G104" s="115"/>
      <c r="H104" s="115"/>
      <c r="I104" s="115"/>
      <c r="J104" s="115"/>
      <c r="K104" s="115"/>
      <c r="L104" s="116"/>
      <c r="M104" s="117"/>
      <c r="N104" s="116"/>
      <c r="O104" s="118"/>
      <c r="P104" s="119"/>
    </row>
    <row r="105" spans="1:16" ht="15">
      <c r="A105" s="56"/>
      <c r="C105" s="58"/>
      <c r="D105" s="63"/>
      <c r="E105" s="57" t="s">
        <v>3</v>
      </c>
      <c r="F105" s="64"/>
      <c r="G105" s="64"/>
      <c r="H105" s="64"/>
      <c r="I105" s="64"/>
      <c r="J105" s="64"/>
      <c r="K105" s="64"/>
      <c r="L105" s="67"/>
      <c r="M105" s="67"/>
      <c r="N105" s="67"/>
      <c r="O105" s="67"/>
      <c r="P105" s="67"/>
    </row>
    <row r="106" spans="1:16" ht="15.75">
      <c r="A106" s="56"/>
      <c r="B106" s="60"/>
      <c r="D106" s="39"/>
      <c r="E106" s="57" t="s">
        <v>4</v>
      </c>
      <c r="F106" s="64"/>
      <c r="G106" s="64"/>
      <c r="H106" s="64"/>
      <c r="I106" s="64"/>
      <c r="J106" s="64"/>
      <c r="K106" s="64"/>
      <c r="L106" s="67"/>
      <c r="M106" s="66">
        <f>SUM(L105:L107)</f>
        <v>0</v>
      </c>
      <c r="N106" s="67" t="str">
        <f>"/"</f>
        <v>/</v>
      </c>
      <c r="O106" s="68">
        <f>COUNTIF(F105:K107,"&gt;0")</f>
        <v>0</v>
      </c>
      <c r="P106" s="109">
        <f>IF(M106&lt;1,"",M106/O106)</f>
      </c>
    </row>
    <row r="107" spans="1:16" ht="16.5" thickBot="1">
      <c r="A107" s="110"/>
      <c r="B107" s="111"/>
      <c r="C107" s="112"/>
      <c r="D107" s="113"/>
      <c r="E107" s="114" t="s">
        <v>77</v>
      </c>
      <c r="F107" s="115"/>
      <c r="G107" s="115"/>
      <c r="H107" s="115"/>
      <c r="I107" s="115"/>
      <c r="J107" s="115"/>
      <c r="K107" s="115"/>
      <c r="L107" s="116"/>
      <c r="M107" s="117"/>
      <c r="N107" s="116"/>
      <c r="O107" s="118"/>
      <c r="P107" s="119"/>
    </row>
    <row r="108" spans="1:16" ht="15">
      <c r="A108" s="56"/>
      <c r="C108" s="58"/>
      <c r="D108" s="63"/>
      <c r="E108" s="57" t="s">
        <v>3</v>
      </c>
      <c r="F108" s="64"/>
      <c r="G108" s="64"/>
      <c r="H108" s="64"/>
      <c r="I108" s="64"/>
      <c r="J108" s="64"/>
      <c r="K108" s="64"/>
      <c r="L108" s="67"/>
      <c r="M108" s="67"/>
      <c r="N108" s="67"/>
      <c r="O108" s="67"/>
      <c r="P108" s="67"/>
    </row>
    <row r="109" spans="1:16" ht="15.75">
      <c r="A109" s="56"/>
      <c r="B109" s="60"/>
      <c r="D109" s="39"/>
      <c r="E109" s="57" t="s">
        <v>4</v>
      </c>
      <c r="F109" s="64"/>
      <c r="G109" s="64"/>
      <c r="H109" s="64"/>
      <c r="I109" s="64"/>
      <c r="J109" s="64"/>
      <c r="K109" s="64"/>
      <c r="L109" s="67"/>
      <c r="M109" s="66">
        <f>SUM(L108:L110)</f>
        <v>0</v>
      </c>
      <c r="N109" s="67" t="str">
        <f>"/"</f>
        <v>/</v>
      </c>
      <c r="O109" s="68">
        <f>COUNTIF(F108:K110,"&gt;0")</f>
        <v>0</v>
      </c>
      <c r="P109" s="109">
        <f>IF(M109&lt;1,"",M109/O109)</f>
      </c>
    </row>
    <row r="110" spans="1:16" ht="16.5" thickBot="1">
      <c r="A110" s="110"/>
      <c r="B110" s="111"/>
      <c r="C110" s="112"/>
      <c r="D110" s="113"/>
      <c r="E110" s="114" t="s">
        <v>77</v>
      </c>
      <c r="F110" s="115"/>
      <c r="G110" s="115"/>
      <c r="H110" s="115"/>
      <c r="I110" s="115"/>
      <c r="J110" s="115"/>
      <c r="K110" s="115"/>
      <c r="L110" s="116"/>
      <c r="M110" s="117"/>
      <c r="N110" s="116"/>
      <c r="O110" s="118"/>
      <c r="P110" s="119"/>
    </row>
    <row r="111" spans="1:16" ht="15">
      <c r="A111" s="56"/>
      <c r="C111" s="58"/>
      <c r="D111" s="63"/>
      <c r="E111" s="57" t="s">
        <v>3</v>
      </c>
      <c r="F111" s="64"/>
      <c r="G111" s="64"/>
      <c r="H111" s="64"/>
      <c r="I111" s="64"/>
      <c r="J111" s="64"/>
      <c r="K111" s="64"/>
      <c r="L111" s="67"/>
      <c r="M111" s="67"/>
      <c r="N111" s="67"/>
      <c r="O111" s="67"/>
      <c r="P111" s="67"/>
    </row>
    <row r="112" spans="1:16" ht="15.75">
      <c r="A112" s="56"/>
      <c r="B112" s="60"/>
      <c r="D112" s="39"/>
      <c r="E112" s="57" t="s">
        <v>4</v>
      </c>
      <c r="F112" s="64"/>
      <c r="G112" s="64"/>
      <c r="H112" s="64"/>
      <c r="I112" s="64"/>
      <c r="J112" s="64"/>
      <c r="K112" s="64"/>
      <c r="L112" s="67"/>
      <c r="M112" s="66">
        <f>SUM(L111:L113)</f>
        <v>0</v>
      </c>
      <c r="N112" s="67" t="str">
        <f>"/"</f>
        <v>/</v>
      </c>
      <c r="O112" s="68">
        <f>COUNTIF(F111:K113,"&gt;0")</f>
        <v>0</v>
      </c>
      <c r="P112" s="109">
        <f>IF(M112&lt;1,"",M112/O112)</f>
      </c>
    </row>
    <row r="113" spans="1:16" ht="16.5" thickBot="1">
      <c r="A113" s="110"/>
      <c r="B113" s="111"/>
      <c r="C113" s="112"/>
      <c r="D113" s="113"/>
      <c r="E113" s="114" t="s">
        <v>77</v>
      </c>
      <c r="F113" s="115"/>
      <c r="G113" s="115"/>
      <c r="H113" s="115"/>
      <c r="I113" s="115"/>
      <c r="J113" s="115"/>
      <c r="K113" s="115"/>
      <c r="L113" s="116"/>
      <c r="M113" s="117"/>
      <c r="N113" s="116"/>
      <c r="O113" s="118"/>
      <c r="P113" s="119"/>
    </row>
    <row r="114" spans="1:16" ht="15">
      <c r="A114" s="56"/>
      <c r="C114" s="58"/>
      <c r="D114" s="62"/>
      <c r="E114" s="57" t="s">
        <v>3</v>
      </c>
      <c r="F114" s="64"/>
      <c r="G114" s="64"/>
      <c r="H114" s="64"/>
      <c r="I114" s="64"/>
      <c r="J114" s="64"/>
      <c r="K114" s="64"/>
      <c r="L114" s="67"/>
      <c r="M114" s="67"/>
      <c r="N114" s="67"/>
      <c r="O114" s="67"/>
      <c r="P114" s="67"/>
    </row>
    <row r="115" spans="1:16" ht="15.75">
      <c r="A115" s="56"/>
      <c r="B115" s="60"/>
      <c r="D115" s="39"/>
      <c r="E115" s="57" t="s">
        <v>4</v>
      </c>
      <c r="F115" s="64"/>
      <c r="G115" s="64"/>
      <c r="H115" s="64"/>
      <c r="I115" s="64"/>
      <c r="J115" s="64"/>
      <c r="K115" s="64"/>
      <c r="L115" s="67"/>
      <c r="M115" s="66">
        <f>SUM(L114:L116)</f>
        <v>0</v>
      </c>
      <c r="N115" s="67" t="str">
        <f>"/"</f>
        <v>/</v>
      </c>
      <c r="O115" s="68">
        <f>COUNTIF(F114:K116,"&gt;0")</f>
        <v>0</v>
      </c>
      <c r="P115" s="109">
        <f>IF(M115&lt;1,"",M115/O115)</f>
      </c>
    </row>
    <row r="116" spans="1:16" ht="16.5" thickBot="1">
      <c r="A116" s="110"/>
      <c r="B116" s="111"/>
      <c r="C116" s="112"/>
      <c r="D116" s="113"/>
      <c r="E116" s="114" t="s">
        <v>77</v>
      </c>
      <c r="F116" s="115"/>
      <c r="G116" s="115"/>
      <c r="H116" s="115"/>
      <c r="I116" s="115"/>
      <c r="J116" s="115"/>
      <c r="K116" s="115"/>
      <c r="L116" s="116"/>
      <c r="M116" s="117"/>
      <c r="N116" s="116"/>
      <c r="O116" s="118"/>
      <c r="P116" s="119"/>
    </row>
    <row r="117" spans="1:16" ht="15">
      <c r="A117" s="56"/>
      <c r="C117" s="58"/>
      <c r="D117" s="63"/>
      <c r="E117" s="57" t="s">
        <v>3</v>
      </c>
      <c r="F117" s="64"/>
      <c r="G117" s="64"/>
      <c r="H117" s="64"/>
      <c r="I117" s="64"/>
      <c r="J117" s="64"/>
      <c r="K117" s="64"/>
      <c r="L117" s="67"/>
      <c r="M117" s="67"/>
      <c r="N117" s="67"/>
      <c r="O117" s="67"/>
      <c r="P117" s="67"/>
    </row>
    <row r="118" spans="1:16" ht="16.5" thickBot="1">
      <c r="A118" s="110"/>
      <c r="B118" s="111"/>
      <c r="C118" s="112"/>
      <c r="D118" s="113"/>
      <c r="E118" s="114" t="s">
        <v>4</v>
      </c>
      <c r="F118" s="115"/>
      <c r="G118" s="115"/>
      <c r="H118" s="115"/>
      <c r="I118" s="115"/>
      <c r="J118" s="115"/>
      <c r="K118" s="115"/>
      <c r="L118" s="116"/>
      <c r="M118" s="117">
        <f>SUM(L117:L118)</f>
        <v>0</v>
      </c>
      <c r="N118" s="116" t="str">
        <f>"/"</f>
        <v>/</v>
      </c>
      <c r="O118" s="118">
        <f>COUNTIF(F117:K118,"&gt;0")</f>
        <v>0</v>
      </c>
      <c r="P118" s="119">
        <f>IF(M118&lt;1,"",M118/O118)</f>
      </c>
    </row>
    <row r="119" spans="1:16" ht="15">
      <c r="A119" s="56"/>
      <c r="C119" s="58"/>
      <c r="D119" s="63"/>
      <c r="E119" s="57" t="s">
        <v>3</v>
      </c>
      <c r="F119" s="64"/>
      <c r="G119" s="64"/>
      <c r="H119" s="64"/>
      <c r="I119" s="64"/>
      <c r="J119" s="64"/>
      <c r="K119" s="64"/>
      <c r="L119" s="67"/>
      <c r="M119" s="67"/>
      <c r="N119" s="67"/>
      <c r="O119" s="67"/>
      <c r="P119" s="67"/>
    </row>
    <row r="120" spans="1:16" ht="16.5" thickBot="1">
      <c r="A120" s="110"/>
      <c r="B120" s="111"/>
      <c r="C120" s="112"/>
      <c r="D120" s="113"/>
      <c r="E120" s="114" t="s">
        <v>4</v>
      </c>
      <c r="F120" s="115"/>
      <c r="G120" s="115"/>
      <c r="H120" s="115"/>
      <c r="I120" s="115"/>
      <c r="J120" s="115"/>
      <c r="K120" s="115"/>
      <c r="L120" s="116"/>
      <c r="M120" s="117">
        <f>SUM(L119:L120)</f>
        <v>0</v>
      </c>
      <c r="N120" s="116" t="str">
        <f>"/"</f>
        <v>/</v>
      </c>
      <c r="O120" s="118">
        <f>COUNTIF(F119:K120,"&gt;0")</f>
        <v>0</v>
      </c>
      <c r="P120" s="119">
        <f>IF(M120&lt;1,"",M120/O120)</f>
      </c>
    </row>
    <row r="121" spans="1:16" ht="15">
      <c r="A121" s="56"/>
      <c r="C121" s="58"/>
      <c r="D121" s="62"/>
      <c r="E121" s="57" t="s">
        <v>3</v>
      </c>
      <c r="F121" s="64"/>
      <c r="G121" s="64"/>
      <c r="H121" s="64"/>
      <c r="I121" s="64"/>
      <c r="J121" s="64"/>
      <c r="K121" s="64"/>
      <c r="L121" s="67"/>
      <c r="M121" s="67"/>
      <c r="N121" s="67"/>
      <c r="O121" s="67"/>
      <c r="P121" s="67"/>
    </row>
    <row r="122" spans="1:16" ht="16.5" thickBot="1">
      <c r="A122" s="110"/>
      <c r="B122" s="111"/>
      <c r="C122" s="112"/>
      <c r="D122" s="113"/>
      <c r="E122" s="114" t="s">
        <v>4</v>
      </c>
      <c r="F122" s="115"/>
      <c r="G122" s="115"/>
      <c r="H122" s="115"/>
      <c r="I122" s="115"/>
      <c r="J122" s="115"/>
      <c r="K122" s="115"/>
      <c r="L122" s="116"/>
      <c r="M122" s="117">
        <f>SUM(L121:L122)</f>
        <v>0</v>
      </c>
      <c r="N122" s="116" t="str">
        <f>"/"</f>
        <v>/</v>
      </c>
      <c r="O122" s="118">
        <f>COUNTIF(F121:K122,"&gt;0")</f>
        <v>0</v>
      </c>
      <c r="P122" s="119">
        <f>IF(M122&lt;1,"",M122/O122)</f>
      </c>
    </row>
    <row r="123" spans="1:16" ht="15">
      <c r="A123" s="56"/>
      <c r="C123" s="58"/>
      <c r="D123" s="62"/>
      <c r="E123" s="57" t="s">
        <v>3</v>
      </c>
      <c r="F123" s="64"/>
      <c r="G123" s="64"/>
      <c r="H123" s="64"/>
      <c r="I123" s="64"/>
      <c r="J123" s="64"/>
      <c r="K123" s="64"/>
      <c r="L123" s="67"/>
      <c r="M123" s="67"/>
      <c r="N123" s="67"/>
      <c r="O123" s="67"/>
      <c r="P123" s="67"/>
    </row>
    <row r="124" spans="1:16" ht="16.5" thickBot="1">
      <c r="A124" s="110"/>
      <c r="B124" s="111"/>
      <c r="C124" s="112"/>
      <c r="D124" s="113"/>
      <c r="E124" s="114" t="s">
        <v>4</v>
      </c>
      <c r="F124" s="115"/>
      <c r="G124" s="115"/>
      <c r="H124" s="115"/>
      <c r="I124" s="115"/>
      <c r="J124" s="115"/>
      <c r="K124" s="115"/>
      <c r="L124" s="116"/>
      <c r="M124" s="117">
        <f>SUM(L123:L124)</f>
        <v>0</v>
      </c>
      <c r="N124" s="116" t="str">
        <f>"/"</f>
        <v>/</v>
      </c>
      <c r="O124" s="118">
        <f>COUNTIF(F123:K124,"&gt;0")</f>
        <v>0</v>
      </c>
      <c r="P124" s="119">
        <f>IF(M124&lt;1,"",M124/O124)</f>
      </c>
    </row>
    <row r="125" spans="1:16" ht="15">
      <c r="A125" s="56"/>
      <c r="C125" s="58"/>
      <c r="D125" s="63"/>
      <c r="E125" s="57" t="s">
        <v>3</v>
      </c>
      <c r="F125" s="64"/>
      <c r="G125" s="64"/>
      <c r="H125" s="64"/>
      <c r="I125" s="64"/>
      <c r="J125" s="64"/>
      <c r="K125" s="64"/>
      <c r="L125" s="67"/>
      <c r="M125" s="67"/>
      <c r="N125" s="67"/>
      <c r="O125" s="67"/>
      <c r="P125" s="67"/>
    </row>
    <row r="126" spans="1:16" ht="16.5" thickBot="1">
      <c r="A126" s="110"/>
      <c r="B126" s="111"/>
      <c r="C126" s="112"/>
      <c r="D126" s="113"/>
      <c r="E126" s="114" t="s">
        <v>4</v>
      </c>
      <c r="F126" s="115"/>
      <c r="G126" s="115"/>
      <c r="H126" s="115"/>
      <c r="I126" s="115"/>
      <c r="J126" s="115"/>
      <c r="K126" s="115"/>
      <c r="L126" s="116"/>
      <c r="M126" s="117">
        <f>SUM(L125:L126)</f>
        <v>0</v>
      </c>
      <c r="N126" s="116" t="str">
        <f>"/"</f>
        <v>/</v>
      </c>
      <c r="O126" s="118">
        <f>COUNTIF(F125:K126,"&gt;0")</f>
        <v>0</v>
      </c>
      <c r="P126" s="119">
        <f>IF(M126&lt;1,"",M126/O126)</f>
      </c>
    </row>
    <row r="127" spans="1:16" ht="15">
      <c r="A127" s="56"/>
      <c r="C127" s="58"/>
      <c r="D127" s="62"/>
      <c r="E127" s="57" t="s">
        <v>3</v>
      </c>
      <c r="F127" s="64"/>
      <c r="G127" s="64"/>
      <c r="H127" s="64"/>
      <c r="I127" s="64"/>
      <c r="J127" s="64"/>
      <c r="K127" s="64"/>
      <c r="L127" s="67"/>
      <c r="M127" s="67"/>
      <c r="N127" s="67"/>
      <c r="O127" s="67"/>
      <c r="P127" s="67"/>
    </row>
    <row r="128" spans="1:16" ht="16.5" thickBot="1">
      <c r="A128" s="110"/>
      <c r="B128" s="111"/>
      <c r="C128" s="112"/>
      <c r="D128" s="113"/>
      <c r="E128" s="114" t="s">
        <v>4</v>
      </c>
      <c r="F128" s="115"/>
      <c r="G128" s="115"/>
      <c r="H128" s="115"/>
      <c r="I128" s="115"/>
      <c r="J128" s="115"/>
      <c r="K128" s="115"/>
      <c r="L128" s="116"/>
      <c r="M128" s="117">
        <f>SUM(L127:L128)</f>
        <v>0</v>
      </c>
      <c r="N128" s="116" t="str">
        <f>"/"</f>
        <v>/</v>
      </c>
      <c r="O128" s="118">
        <f>COUNTIF(F127:K128,"&gt;0")</f>
        <v>0</v>
      </c>
      <c r="P128" s="119">
        <f>IF(M128&lt;1,"",M128/O128)</f>
      </c>
    </row>
    <row r="129" spans="1:16" ht="15">
      <c r="A129" s="56"/>
      <c r="C129" s="58"/>
      <c r="D129" s="63"/>
      <c r="E129" s="57" t="s">
        <v>3</v>
      </c>
      <c r="F129" s="64"/>
      <c r="G129" s="64"/>
      <c r="H129" s="64"/>
      <c r="I129" s="64"/>
      <c r="J129" s="64"/>
      <c r="K129" s="64"/>
      <c r="L129" s="67"/>
      <c r="M129" s="67"/>
      <c r="N129" s="67"/>
      <c r="O129" s="67"/>
      <c r="P129" s="67"/>
    </row>
    <row r="130" spans="1:16" ht="16.5" thickBot="1">
      <c r="A130" s="110"/>
      <c r="B130" s="111"/>
      <c r="C130" s="112"/>
      <c r="D130" s="113"/>
      <c r="E130" s="114" t="s">
        <v>4</v>
      </c>
      <c r="F130" s="115"/>
      <c r="G130" s="115"/>
      <c r="H130" s="115"/>
      <c r="I130" s="115"/>
      <c r="J130" s="115"/>
      <c r="K130" s="115"/>
      <c r="L130" s="116"/>
      <c r="M130" s="117">
        <f>SUM(L129:L130)</f>
        <v>0</v>
      </c>
      <c r="N130" s="116" t="str">
        <f>"/"</f>
        <v>/</v>
      </c>
      <c r="O130" s="118">
        <f>COUNTIF(F129:K130,"&gt;0")</f>
        <v>0</v>
      </c>
      <c r="P130" s="119">
        <f>IF(M130&lt;1,"",M130/O130)</f>
      </c>
    </row>
    <row r="131" spans="1:16" ht="15">
      <c r="A131" s="56"/>
      <c r="C131" s="58"/>
      <c r="D131" s="62"/>
      <c r="E131" s="57" t="s">
        <v>3</v>
      </c>
      <c r="F131" s="64"/>
      <c r="G131" s="64"/>
      <c r="H131" s="64"/>
      <c r="I131" s="64"/>
      <c r="J131" s="64"/>
      <c r="K131" s="64"/>
      <c r="L131" s="67"/>
      <c r="M131" s="67"/>
      <c r="N131" s="67"/>
      <c r="O131" s="67"/>
      <c r="P131" s="67"/>
    </row>
    <row r="132" spans="1:16" ht="16.5" thickBot="1">
      <c r="A132" s="110"/>
      <c r="B132" s="111"/>
      <c r="C132" s="112"/>
      <c r="D132" s="113"/>
      <c r="E132" s="114" t="s">
        <v>4</v>
      </c>
      <c r="F132" s="115"/>
      <c r="G132" s="115"/>
      <c r="H132" s="115"/>
      <c r="I132" s="115"/>
      <c r="J132" s="115"/>
      <c r="K132" s="115"/>
      <c r="L132" s="116"/>
      <c r="M132" s="117">
        <f>SUM(L131:L132)</f>
        <v>0</v>
      </c>
      <c r="N132" s="116" t="str">
        <f>"/"</f>
        <v>/</v>
      </c>
      <c r="O132" s="118">
        <f>COUNTIF(F131:K132,"&gt;0")</f>
        <v>0</v>
      </c>
      <c r="P132" s="119">
        <f>IF(M132&lt;1,"",M132/O132)</f>
      </c>
    </row>
    <row r="133" spans="1:16" ht="15">
      <c r="A133" s="56"/>
      <c r="C133" s="58"/>
      <c r="D133" s="62"/>
      <c r="E133" s="57" t="s">
        <v>3</v>
      </c>
      <c r="F133" s="64"/>
      <c r="G133" s="64"/>
      <c r="H133" s="64"/>
      <c r="I133" s="64"/>
      <c r="J133" s="64"/>
      <c r="K133" s="64"/>
      <c r="L133" s="67"/>
      <c r="M133" s="67"/>
      <c r="N133" s="67"/>
      <c r="O133" s="67"/>
      <c r="P133" s="67"/>
    </row>
    <row r="134" spans="1:16" ht="16.5" thickBot="1">
      <c r="A134" s="110"/>
      <c r="B134" s="111"/>
      <c r="C134" s="112"/>
      <c r="D134" s="113"/>
      <c r="E134" s="114" t="s">
        <v>4</v>
      </c>
      <c r="F134" s="115"/>
      <c r="G134" s="115"/>
      <c r="H134" s="115"/>
      <c r="I134" s="115"/>
      <c r="J134" s="115"/>
      <c r="K134" s="115"/>
      <c r="L134" s="116"/>
      <c r="M134" s="117">
        <f>SUM(L133:L134)</f>
        <v>0</v>
      </c>
      <c r="N134" s="116" t="str">
        <f>"/"</f>
        <v>/</v>
      </c>
      <c r="O134" s="118">
        <f>COUNTIF(F133:K134,"&gt;0")</f>
        <v>0</v>
      </c>
      <c r="P134" s="119">
        <f>IF(M134&lt;1,"",M134/O134)</f>
      </c>
    </row>
    <row r="135" spans="1:16" ht="15">
      <c r="A135" s="56"/>
      <c r="C135" s="58"/>
      <c r="D135" s="62"/>
      <c r="E135" s="57" t="s">
        <v>3</v>
      </c>
      <c r="F135" s="64"/>
      <c r="G135" s="64"/>
      <c r="H135" s="64"/>
      <c r="I135" s="64"/>
      <c r="J135" s="64"/>
      <c r="K135" s="64"/>
      <c r="L135" s="67"/>
      <c r="M135" s="67"/>
      <c r="N135" s="67"/>
      <c r="O135" s="67"/>
      <c r="P135" s="67"/>
    </row>
    <row r="136" spans="1:16" ht="16.5" thickBot="1">
      <c r="A136" s="110"/>
      <c r="B136" s="111"/>
      <c r="C136" s="112"/>
      <c r="D136" s="113"/>
      <c r="E136" s="114" t="s">
        <v>4</v>
      </c>
      <c r="F136" s="115"/>
      <c r="G136" s="115"/>
      <c r="H136" s="115"/>
      <c r="I136" s="115"/>
      <c r="J136" s="115"/>
      <c r="K136" s="115"/>
      <c r="L136" s="116"/>
      <c r="M136" s="117">
        <f>SUM(L135:L136)</f>
        <v>0</v>
      </c>
      <c r="N136" s="116" t="str">
        <f>"/"</f>
        <v>/</v>
      </c>
      <c r="O136" s="118">
        <f>COUNTIF(F135:K136,"&gt;0")</f>
        <v>0</v>
      </c>
      <c r="P136" s="119">
        <f>IF(M136&lt;1,"",M136/O136)</f>
      </c>
    </row>
    <row r="137" spans="1:16" ht="15">
      <c r="A137" s="56"/>
      <c r="C137" s="58"/>
      <c r="D137" s="62"/>
      <c r="E137" s="57" t="s">
        <v>3</v>
      </c>
      <c r="F137" s="64"/>
      <c r="G137" s="64"/>
      <c r="H137" s="64"/>
      <c r="I137" s="64"/>
      <c r="J137" s="64"/>
      <c r="K137" s="64"/>
      <c r="L137" s="67"/>
      <c r="M137" s="67"/>
      <c r="N137" s="67"/>
      <c r="O137" s="67"/>
      <c r="P137" s="67"/>
    </row>
    <row r="138" spans="1:16" ht="16.5" thickBot="1">
      <c r="A138" s="110"/>
      <c r="B138" s="111"/>
      <c r="C138" s="112"/>
      <c r="D138" s="113"/>
      <c r="E138" s="114" t="s">
        <v>4</v>
      </c>
      <c r="F138" s="115"/>
      <c r="G138" s="115"/>
      <c r="H138" s="115"/>
      <c r="I138" s="115"/>
      <c r="J138" s="115"/>
      <c r="K138" s="115"/>
      <c r="L138" s="116"/>
      <c r="M138" s="117">
        <f>SUM(L137:L138)</f>
        <v>0</v>
      </c>
      <c r="N138" s="116" t="str">
        <f>"/"</f>
        <v>/</v>
      </c>
      <c r="O138" s="118">
        <f>COUNTIF(F137:K138,"&gt;0")</f>
        <v>0</v>
      </c>
      <c r="P138" s="119">
        <f>IF(M138&lt;1,"",M138/O138)</f>
      </c>
    </row>
    <row r="139" spans="1:16" ht="15">
      <c r="A139" s="56"/>
      <c r="C139" s="58"/>
      <c r="D139" s="62"/>
      <c r="E139" s="57" t="s">
        <v>3</v>
      </c>
      <c r="F139" s="64"/>
      <c r="G139" s="64"/>
      <c r="H139" s="64"/>
      <c r="I139" s="64"/>
      <c r="J139" s="64"/>
      <c r="K139" s="64"/>
      <c r="L139" s="67"/>
      <c r="M139" s="67"/>
      <c r="N139" s="67"/>
      <c r="O139" s="67"/>
      <c r="P139" s="67"/>
    </row>
    <row r="140" spans="1:16" ht="16.5" thickBot="1">
      <c r="A140" s="110"/>
      <c r="B140" s="111"/>
      <c r="C140" s="112"/>
      <c r="D140" s="113"/>
      <c r="E140" s="114" t="s">
        <v>4</v>
      </c>
      <c r="F140" s="115"/>
      <c r="G140" s="115"/>
      <c r="H140" s="115"/>
      <c r="I140" s="115"/>
      <c r="J140" s="115"/>
      <c r="K140" s="115"/>
      <c r="L140" s="116"/>
      <c r="M140" s="117">
        <f>SUM(L139:L140)</f>
        <v>0</v>
      </c>
      <c r="N140" s="116" t="str">
        <f>"/"</f>
        <v>/</v>
      </c>
      <c r="O140" s="118">
        <f>COUNTIF(F139:K140,"&gt;0")</f>
        <v>0</v>
      </c>
      <c r="P140" s="119">
        <f>IF(M140&lt;1,"",M140/O140)</f>
      </c>
    </row>
    <row r="141" spans="1:16" ht="15">
      <c r="A141" s="56"/>
      <c r="C141" s="58"/>
      <c r="D141" s="63"/>
      <c r="E141" s="57" t="s">
        <v>3</v>
      </c>
      <c r="F141" s="64"/>
      <c r="G141" s="64"/>
      <c r="H141" s="64"/>
      <c r="I141" s="64"/>
      <c r="J141" s="64"/>
      <c r="K141" s="64"/>
      <c r="L141" s="67"/>
      <c r="M141" s="67"/>
      <c r="N141" s="67"/>
      <c r="O141" s="67"/>
      <c r="P141" s="67"/>
    </row>
    <row r="142" spans="1:16" ht="16.5" thickBot="1">
      <c r="A142" s="110"/>
      <c r="B142" s="111"/>
      <c r="C142" s="112"/>
      <c r="D142" s="113"/>
      <c r="E142" s="114" t="s">
        <v>4</v>
      </c>
      <c r="F142" s="115"/>
      <c r="G142" s="115"/>
      <c r="H142" s="115"/>
      <c r="I142" s="115"/>
      <c r="J142" s="115"/>
      <c r="K142" s="115"/>
      <c r="L142" s="116"/>
      <c r="M142" s="117">
        <f>SUM(L141:L142)</f>
        <v>0</v>
      </c>
      <c r="N142" s="116" t="str">
        <f>"/"</f>
        <v>/</v>
      </c>
      <c r="O142" s="118">
        <f>COUNTIF(F141:K142,"&gt;0")</f>
        <v>0</v>
      </c>
      <c r="P142" s="119">
        <f>IF(M142&lt;1,"",M142/O142)</f>
      </c>
    </row>
    <row r="143" spans="1:16" ht="15">
      <c r="A143" s="56"/>
      <c r="C143" s="58"/>
      <c r="D143" s="62"/>
      <c r="E143" s="57" t="s">
        <v>3</v>
      </c>
      <c r="F143" s="64"/>
      <c r="G143" s="64"/>
      <c r="H143" s="64"/>
      <c r="I143" s="64"/>
      <c r="J143" s="64"/>
      <c r="K143" s="64"/>
      <c r="L143" s="67"/>
      <c r="M143" s="67"/>
      <c r="N143" s="67"/>
      <c r="O143" s="67"/>
      <c r="P143" s="67"/>
    </row>
    <row r="144" spans="1:16" ht="16.5" thickBot="1">
      <c r="A144" s="110"/>
      <c r="B144" s="111"/>
      <c r="C144" s="112"/>
      <c r="D144" s="113"/>
      <c r="E144" s="114" t="s">
        <v>4</v>
      </c>
      <c r="F144" s="115"/>
      <c r="G144" s="115"/>
      <c r="H144" s="115"/>
      <c r="I144" s="115"/>
      <c r="J144" s="115"/>
      <c r="K144" s="115"/>
      <c r="L144" s="116"/>
      <c r="M144" s="117">
        <f>SUM(L143:L144)</f>
        <v>0</v>
      </c>
      <c r="N144" s="116" t="str">
        <f>"/"</f>
        <v>/</v>
      </c>
      <c r="O144" s="118">
        <f>COUNTIF(F143:K144,"&gt;0")</f>
        <v>0</v>
      </c>
      <c r="P144" s="119">
        <f>IF(M144&lt;1,"",M144/O144)</f>
      </c>
    </row>
    <row r="145" spans="1:16" ht="15">
      <c r="A145" s="56"/>
      <c r="C145" s="58"/>
      <c r="D145" s="62"/>
      <c r="E145" s="57" t="s">
        <v>3</v>
      </c>
      <c r="F145" s="64"/>
      <c r="G145" s="64"/>
      <c r="H145" s="64"/>
      <c r="I145" s="64"/>
      <c r="J145" s="64"/>
      <c r="K145" s="64"/>
      <c r="L145" s="67"/>
      <c r="M145" s="67"/>
      <c r="N145" s="67"/>
      <c r="O145" s="67"/>
      <c r="P145" s="67"/>
    </row>
    <row r="146" spans="1:16" ht="16.5" thickBot="1">
      <c r="A146" s="110"/>
      <c r="B146" s="111"/>
      <c r="C146" s="112"/>
      <c r="D146" s="113"/>
      <c r="E146" s="114" t="s">
        <v>4</v>
      </c>
      <c r="F146" s="115"/>
      <c r="G146" s="115"/>
      <c r="H146" s="115"/>
      <c r="I146" s="115"/>
      <c r="J146" s="115"/>
      <c r="K146" s="115"/>
      <c r="L146" s="116"/>
      <c r="M146" s="117">
        <f>SUM(L145:L146)</f>
        <v>0</v>
      </c>
      <c r="N146" s="116" t="str">
        <f>"/"</f>
        <v>/</v>
      </c>
      <c r="O146" s="118">
        <f>COUNTIF(F145:K146,"&gt;0")</f>
        <v>0</v>
      </c>
      <c r="P146" s="119">
        <f>IF(M146&lt;1,"",M146/O146)</f>
      </c>
    </row>
    <row r="147" spans="1:16" ht="15">
      <c r="A147" s="56"/>
      <c r="C147" s="58"/>
      <c r="D147" s="62"/>
      <c r="E147" s="57" t="s">
        <v>3</v>
      </c>
      <c r="F147" s="64"/>
      <c r="G147" s="64"/>
      <c r="H147" s="64"/>
      <c r="I147" s="64"/>
      <c r="J147" s="64"/>
      <c r="K147" s="64"/>
      <c r="L147" s="67"/>
      <c r="M147" s="67"/>
      <c r="N147" s="67"/>
      <c r="O147" s="67"/>
      <c r="P147" s="67"/>
    </row>
    <row r="148" spans="1:16" ht="16.5" thickBot="1">
      <c r="A148" s="110"/>
      <c r="B148" s="111"/>
      <c r="C148" s="112"/>
      <c r="D148" s="113"/>
      <c r="E148" s="114" t="s">
        <v>4</v>
      </c>
      <c r="F148" s="115"/>
      <c r="G148" s="115"/>
      <c r="H148" s="115"/>
      <c r="I148" s="115"/>
      <c r="J148" s="115"/>
      <c r="K148" s="115"/>
      <c r="L148" s="116"/>
      <c r="M148" s="117">
        <f>SUM(L147:L148)</f>
        <v>0</v>
      </c>
      <c r="N148" s="116" t="str">
        <f>"/"</f>
        <v>/</v>
      </c>
      <c r="O148" s="118">
        <f>COUNTIF(F147:K148,"&gt;0")</f>
        <v>0</v>
      </c>
      <c r="P148" s="119">
        <f>IF(M148&lt;1,"",M148/O148)</f>
      </c>
    </row>
    <row r="149" spans="1:16" ht="15">
      <c r="A149" s="56"/>
      <c r="C149" s="58"/>
      <c r="D149" s="62"/>
      <c r="E149" s="57" t="s">
        <v>3</v>
      </c>
      <c r="F149" s="64"/>
      <c r="G149" s="64"/>
      <c r="H149" s="64"/>
      <c r="I149" s="64"/>
      <c r="J149" s="64"/>
      <c r="K149" s="64"/>
      <c r="L149" s="67"/>
      <c r="M149" s="67"/>
      <c r="N149" s="67"/>
      <c r="O149" s="67"/>
      <c r="P149" s="67"/>
    </row>
    <row r="150" spans="1:16" ht="16.5" thickBot="1">
      <c r="A150" s="110"/>
      <c r="B150" s="111"/>
      <c r="C150" s="112"/>
      <c r="D150" s="113"/>
      <c r="E150" s="114" t="s">
        <v>4</v>
      </c>
      <c r="F150" s="115"/>
      <c r="G150" s="115"/>
      <c r="H150" s="115"/>
      <c r="I150" s="115"/>
      <c r="J150" s="115"/>
      <c r="K150" s="115"/>
      <c r="L150" s="116"/>
      <c r="M150" s="117">
        <f>SUM(L149:L150)</f>
        <v>0</v>
      </c>
      <c r="N150" s="116" t="str">
        <f>"/"</f>
        <v>/</v>
      </c>
      <c r="O150" s="118">
        <f>COUNTIF(F149:K150,"&gt;0")</f>
        <v>0</v>
      </c>
      <c r="P150" s="119">
        <f>IF(M150&lt;1,"",M150/O150)</f>
      </c>
    </row>
    <row r="151" spans="1:16" ht="15">
      <c r="A151" s="56"/>
      <c r="C151" s="58"/>
      <c r="D151" s="62"/>
      <c r="E151" s="57" t="s">
        <v>3</v>
      </c>
      <c r="F151" s="64"/>
      <c r="G151" s="64"/>
      <c r="H151" s="64"/>
      <c r="I151" s="64"/>
      <c r="J151" s="64"/>
      <c r="K151" s="64"/>
      <c r="L151" s="67"/>
      <c r="M151" s="67"/>
      <c r="N151" s="67"/>
      <c r="O151" s="67"/>
      <c r="P151" s="67"/>
    </row>
    <row r="152" spans="1:16" ht="16.5" thickBot="1">
      <c r="A152" s="110"/>
      <c r="B152" s="111"/>
      <c r="C152" s="112"/>
      <c r="D152" s="113"/>
      <c r="E152" s="114" t="s">
        <v>4</v>
      </c>
      <c r="F152" s="115"/>
      <c r="G152" s="115"/>
      <c r="H152" s="115"/>
      <c r="I152" s="115"/>
      <c r="J152" s="115"/>
      <c r="K152" s="115"/>
      <c r="L152" s="116"/>
      <c r="M152" s="117">
        <f>SUM(L151:L152)</f>
        <v>0</v>
      </c>
      <c r="N152" s="116" t="str">
        <f>"/"</f>
        <v>/</v>
      </c>
      <c r="O152" s="118">
        <f>COUNTIF(F151:K152,"&gt;0")</f>
        <v>0</v>
      </c>
      <c r="P152" s="119">
        <f>IF(M152&lt;1,"",M152/O152)</f>
      </c>
    </row>
    <row r="153" spans="1:16" ht="15">
      <c r="A153" s="56"/>
      <c r="C153" s="58"/>
      <c r="D153" s="62"/>
      <c r="E153" s="57" t="s">
        <v>3</v>
      </c>
      <c r="F153" s="64"/>
      <c r="G153" s="64"/>
      <c r="H153" s="64"/>
      <c r="I153" s="64"/>
      <c r="J153" s="64"/>
      <c r="K153" s="64"/>
      <c r="L153" s="67"/>
      <c r="M153" s="67"/>
      <c r="N153" s="67"/>
      <c r="O153" s="67"/>
      <c r="P153" s="67"/>
    </row>
    <row r="154" spans="1:16" ht="16.5" thickBot="1">
      <c r="A154" s="110"/>
      <c r="B154" s="111"/>
      <c r="C154" s="112"/>
      <c r="D154" s="113"/>
      <c r="E154" s="114" t="s">
        <v>4</v>
      </c>
      <c r="F154" s="115"/>
      <c r="G154" s="115"/>
      <c r="H154" s="115"/>
      <c r="I154" s="115"/>
      <c r="J154" s="115"/>
      <c r="K154" s="115"/>
      <c r="L154" s="116"/>
      <c r="M154" s="117">
        <f>SUM(L153:L154)</f>
        <v>0</v>
      </c>
      <c r="N154" s="116" t="str">
        <f>"/"</f>
        <v>/</v>
      </c>
      <c r="O154" s="118">
        <f>COUNTIF(F153:K154,"&gt;0")</f>
        <v>0</v>
      </c>
      <c r="P154" s="119">
        <f>IF(M154&lt;1,"",M154/O154)</f>
      </c>
    </row>
    <row r="155" spans="1:16" ht="15">
      <c r="A155" s="56"/>
      <c r="C155" s="58"/>
      <c r="D155" s="62"/>
      <c r="E155" s="57" t="s">
        <v>3</v>
      </c>
      <c r="F155" s="64"/>
      <c r="G155" s="64"/>
      <c r="H155" s="64"/>
      <c r="I155" s="64"/>
      <c r="J155" s="64"/>
      <c r="K155" s="64"/>
      <c r="L155" s="67"/>
      <c r="M155" s="67"/>
      <c r="N155" s="67"/>
      <c r="O155" s="67"/>
      <c r="P155" s="67"/>
    </row>
    <row r="156" spans="1:16" ht="16.5" thickBot="1">
      <c r="A156" s="110"/>
      <c r="B156" s="111"/>
      <c r="C156" s="112"/>
      <c r="D156" s="113"/>
      <c r="E156" s="114" t="s">
        <v>4</v>
      </c>
      <c r="F156" s="115"/>
      <c r="G156" s="115"/>
      <c r="H156" s="115"/>
      <c r="I156" s="115"/>
      <c r="J156" s="115"/>
      <c r="K156" s="115"/>
      <c r="L156" s="116"/>
      <c r="M156" s="117">
        <f>SUM(L155:L156)</f>
        <v>0</v>
      </c>
      <c r="N156" s="116" t="str">
        <f>"/"</f>
        <v>/</v>
      </c>
      <c r="O156" s="118">
        <f>COUNTIF(F155:K156,"&gt;0")</f>
        <v>0</v>
      </c>
      <c r="P156" s="119">
        <f>IF(M156&lt;1,"",M156/O156)</f>
      </c>
    </row>
    <row r="157" spans="1:16" ht="15">
      <c r="A157" s="56"/>
      <c r="C157" s="58"/>
      <c r="D157" s="63"/>
      <c r="E157" s="57" t="s">
        <v>3</v>
      </c>
      <c r="F157" s="64"/>
      <c r="G157" s="64"/>
      <c r="H157" s="64"/>
      <c r="I157" s="64"/>
      <c r="J157" s="64"/>
      <c r="K157" s="64"/>
      <c r="L157" s="67"/>
      <c r="M157" s="67"/>
      <c r="N157" s="67"/>
      <c r="O157" s="67"/>
      <c r="P157" s="67"/>
    </row>
    <row r="158" spans="1:16" ht="16.5" thickBot="1">
      <c r="A158" s="110"/>
      <c r="B158" s="111"/>
      <c r="C158" s="112"/>
      <c r="D158" s="113"/>
      <c r="E158" s="114" t="s">
        <v>4</v>
      </c>
      <c r="F158" s="115"/>
      <c r="G158" s="115"/>
      <c r="H158" s="115"/>
      <c r="I158" s="115"/>
      <c r="J158" s="115"/>
      <c r="K158" s="115"/>
      <c r="L158" s="116"/>
      <c r="M158" s="117">
        <f>SUM(L157:L158)</f>
        <v>0</v>
      </c>
      <c r="N158" s="116" t="str">
        <f>"/"</f>
        <v>/</v>
      </c>
      <c r="O158" s="118">
        <f>COUNTIF(F157:K158,"&gt;0")</f>
        <v>0</v>
      </c>
      <c r="P158" s="119">
        <f>IF(M158&lt;1,"",M158/O158)</f>
      </c>
    </row>
    <row r="159" spans="1:16" ht="15">
      <c r="A159" s="56"/>
      <c r="C159" s="58"/>
      <c r="D159" s="39"/>
      <c r="E159" s="57" t="s">
        <v>3</v>
      </c>
      <c r="F159" s="64"/>
      <c r="G159" s="64"/>
      <c r="H159" s="64"/>
      <c r="I159" s="64"/>
      <c r="J159" s="64"/>
      <c r="K159" s="64"/>
      <c r="L159" s="67"/>
      <c r="M159" s="67"/>
      <c r="N159" s="67"/>
      <c r="O159" s="67"/>
      <c r="P159" s="67"/>
    </row>
    <row r="160" spans="1:16" ht="15.75">
      <c r="A160" s="56"/>
      <c r="B160" s="60"/>
      <c r="D160" s="63"/>
      <c r="E160" s="57" t="s">
        <v>4</v>
      </c>
      <c r="F160" s="64"/>
      <c r="G160" s="64"/>
      <c r="H160" s="64"/>
      <c r="I160" s="64"/>
      <c r="J160" s="64"/>
      <c r="K160" s="64"/>
      <c r="L160" s="67"/>
      <c r="M160" s="66">
        <f>SUM(L159:L161)</f>
        <v>0</v>
      </c>
      <c r="N160" s="67" t="str">
        <f>"/"</f>
        <v>/</v>
      </c>
      <c r="O160" s="68">
        <f>COUNTIF(F159:K161,"&gt;0")</f>
        <v>0</v>
      </c>
      <c r="P160" s="109">
        <f>IF(M160&lt;1,"",M160/O160)</f>
      </c>
    </row>
    <row r="161" spans="1:16" ht="16.5" thickBot="1">
      <c r="A161" s="110"/>
      <c r="B161" s="111"/>
      <c r="C161" s="112"/>
      <c r="D161" s="113"/>
      <c r="E161" s="114" t="s">
        <v>77</v>
      </c>
      <c r="F161" s="115"/>
      <c r="G161" s="115"/>
      <c r="H161" s="115"/>
      <c r="I161" s="115"/>
      <c r="J161" s="115"/>
      <c r="K161" s="115"/>
      <c r="L161" s="116"/>
      <c r="M161" s="117"/>
      <c r="N161" s="116"/>
      <c r="O161" s="118"/>
      <c r="P161" s="119"/>
    </row>
    <row r="162" spans="1:16" ht="15">
      <c r="A162" s="56"/>
      <c r="C162" s="58"/>
      <c r="D162" s="63"/>
      <c r="E162" s="57" t="s">
        <v>3</v>
      </c>
      <c r="F162" s="64"/>
      <c r="G162" s="64"/>
      <c r="H162" s="64"/>
      <c r="I162" s="64"/>
      <c r="J162" s="64"/>
      <c r="K162" s="64"/>
      <c r="L162" s="67"/>
      <c r="M162" s="67"/>
      <c r="N162" s="67"/>
      <c r="O162" s="67"/>
      <c r="P162" s="67"/>
    </row>
    <row r="163" spans="1:16" ht="15.75">
      <c r="A163" s="56"/>
      <c r="B163" s="60"/>
      <c r="D163" s="39"/>
      <c r="E163" s="57" t="s">
        <v>4</v>
      </c>
      <c r="F163" s="64"/>
      <c r="G163" s="64"/>
      <c r="H163" s="64"/>
      <c r="I163" s="64"/>
      <c r="J163" s="64"/>
      <c r="K163" s="64"/>
      <c r="L163" s="67"/>
      <c r="M163" s="66">
        <f>SUM(L162:L164)</f>
        <v>0</v>
      </c>
      <c r="N163" s="67" t="str">
        <f>"/"</f>
        <v>/</v>
      </c>
      <c r="O163" s="68">
        <f>COUNTIF(F162:K164,"&gt;0")</f>
        <v>0</v>
      </c>
      <c r="P163" s="109">
        <f>IF(M163&lt;1,"",M163/O163)</f>
      </c>
    </row>
    <row r="164" spans="1:16" ht="16.5" thickBot="1">
      <c r="A164" s="110"/>
      <c r="B164" s="111"/>
      <c r="C164" s="112"/>
      <c r="D164" s="113"/>
      <c r="E164" s="114" t="s">
        <v>77</v>
      </c>
      <c r="F164" s="115"/>
      <c r="G164" s="115"/>
      <c r="H164" s="115"/>
      <c r="I164" s="115"/>
      <c r="J164" s="115"/>
      <c r="K164" s="115"/>
      <c r="L164" s="116"/>
      <c r="M164" s="117"/>
      <c r="N164" s="116"/>
      <c r="O164" s="118"/>
      <c r="P164" s="119"/>
    </row>
    <row r="165" spans="1:16" ht="15">
      <c r="A165" s="56"/>
      <c r="C165" s="58"/>
      <c r="D165" s="63"/>
      <c r="E165" s="57" t="s">
        <v>3</v>
      </c>
      <c r="F165" s="64"/>
      <c r="G165" s="64"/>
      <c r="H165" s="64"/>
      <c r="I165" s="64"/>
      <c r="J165" s="64"/>
      <c r="K165" s="64"/>
      <c r="L165" s="67"/>
      <c r="M165" s="67"/>
      <c r="N165" s="67"/>
      <c r="O165" s="67"/>
      <c r="P165" s="67"/>
    </row>
    <row r="166" spans="1:16" ht="15.75">
      <c r="A166" s="56"/>
      <c r="B166" s="60"/>
      <c r="D166" s="39"/>
      <c r="E166" s="57" t="s">
        <v>4</v>
      </c>
      <c r="F166" s="64"/>
      <c r="G166" s="64"/>
      <c r="H166" s="64"/>
      <c r="I166" s="64"/>
      <c r="J166" s="64"/>
      <c r="K166" s="64"/>
      <c r="L166" s="67"/>
      <c r="M166" s="66">
        <f>SUM(L165:L167)</f>
        <v>0</v>
      </c>
      <c r="N166" s="67" t="str">
        <f>"/"</f>
        <v>/</v>
      </c>
      <c r="O166" s="68">
        <f>COUNTIF(F165:K167,"&gt;0")</f>
        <v>0</v>
      </c>
      <c r="P166" s="109">
        <f>IF(M166&lt;1,"",M166/O166)</f>
      </c>
    </row>
    <row r="167" spans="1:16" ht="16.5" thickBot="1">
      <c r="A167" s="110"/>
      <c r="B167" s="111"/>
      <c r="C167" s="112"/>
      <c r="D167" s="113"/>
      <c r="E167" s="114" t="s">
        <v>77</v>
      </c>
      <c r="F167" s="115"/>
      <c r="G167" s="115"/>
      <c r="H167" s="115"/>
      <c r="I167" s="115"/>
      <c r="J167" s="115"/>
      <c r="K167" s="115"/>
      <c r="L167" s="116"/>
      <c r="M167" s="117"/>
      <c r="N167" s="116"/>
      <c r="O167" s="118"/>
      <c r="P167" s="119"/>
    </row>
    <row r="168" spans="1:16" ht="15">
      <c r="A168" s="56"/>
      <c r="C168" s="58"/>
      <c r="D168" s="62"/>
      <c r="E168" s="57" t="s">
        <v>3</v>
      </c>
      <c r="F168" s="64"/>
      <c r="G168" s="64"/>
      <c r="H168" s="64"/>
      <c r="I168" s="64"/>
      <c r="J168" s="64"/>
      <c r="K168" s="64"/>
      <c r="L168" s="67"/>
      <c r="M168" s="67"/>
      <c r="N168" s="67"/>
      <c r="O168" s="67"/>
      <c r="P168" s="67"/>
    </row>
    <row r="169" spans="1:16" ht="15.75">
      <c r="A169" s="56"/>
      <c r="B169" s="60"/>
      <c r="D169" s="39"/>
      <c r="E169" s="57" t="s">
        <v>4</v>
      </c>
      <c r="F169" s="64"/>
      <c r="G169" s="64"/>
      <c r="H169" s="64"/>
      <c r="I169" s="64"/>
      <c r="J169" s="64"/>
      <c r="K169" s="64"/>
      <c r="L169" s="67"/>
      <c r="M169" s="66">
        <f>SUM(L168:L170)</f>
        <v>0</v>
      </c>
      <c r="N169" s="67" t="str">
        <f>"/"</f>
        <v>/</v>
      </c>
      <c r="O169" s="68">
        <f>COUNTIF(F168:K170,"&gt;0")</f>
        <v>0</v>
      </c>
      <c r="P169" s="109">
        <f>IF(M169&lt;1,"",M169/O169)</f>
      </c>
    </row>
    <row r="170" spans="1:16" ht="16.5" thickBot="1">
      <c r="A170" s="110"/>
      <c r="B170" s="111"/>
      <c r="C170" s="112"/>
      <c r="D170" s="113"/>
      <c r="E170" s="114" t="s">
        <v>77</v>
      </c>
      <c r="F170" s="115"/>
      <c r="G170" s="115"/>
      <c r="H170" s="115"/>
      <c r="I170" s="115"/>
      <c r="J170" s="115"/>
      <c r="K170" s="115"/>
      <c r="L170" s="116"/>
      <c r="M170" s="117"/>
      <c r="N170" s="116"/>
      <c r="O170" s="118"/>
      <c r="P170" s="119"/>
    </row>
    <row r="171" spans="1:16" ht="15">
      <c r="A171" s="56"/>
      <c r="C171" s="58"/>
      <c r="D171" s="39"/>
      <c r="E171" s="57" t="s">
        <v>3</v>
      </c>
      <c r="F171" s="64"/>
      <c r="G171" s="64"/>
      <c r="H171" s="64"/>
      <c r="I171" s="64"/>
      <c r="J171" s="64"/>
      <c r="K171" s="64"/>
      <c r="L171" s="67"/>
      <c r="M171" s="67"/>
      <c r="N171" s="67"/>
      <c r="O171" s="67"/>
      <c r="P171" s="67"/>
    </row>
    <row r="172" spans="1:16" ht="15.75">
      <c r="A172" s="56"/>
      <c r="B172" s="60"/>
      <c r="D172" s="63"/>
      <c r="E172" s="57" t="s">
        <v>4</v>
      </c>
      <c r="F172" s="64"/>
      <c r="G172" s="64"/>
      <c r="H172" s="64"/>
      <c r="I172" s="64"/>
      <c r="J172" s="64"/>
      <c r="K172" s="64"/>
      <c r="L172" s="67"/>
      <c r="M172" s="66">
        <f>SUM(L171:L173)</f>
        <v>0</v>
      </c>
      <c r="N172" s="67" t="str">
        <f>"/"</f>
        <v>/</v>
      </c>
      <c r="O172" s="68">
        <f>COUNTIF(F171:K173,"&gt;0")</f>
        <v>0</v>
      </c>
      <c r="P172" s="109">
        <f>IF(M172&lt;1,"",M172/O172)</f>
      </c>
    </row>
    <row r="173" spans="1:16" ht="16.5" thickBot="1">
      <c r="A173" s="110"/>
      <c r="B173" s="111"/>
      <c r="C173" s="112"/>
      <c r="D173" s="113"/>
      <c r="E173" s="114" t="s">
        <v>77</v>
      </c>
      <c r="F173" s="115"/>
      <c r="G173" s="115"/>
      <c r="H173" s="115"/>
      <c r="I173" s="115"/>
      <c r="J173" s="115"/>
      <c r="K173" s="115"/>
      <c r="L173" s="116"/>
      <c r="M173" s="117"/>
      <c r="N173" s="116"/>
      <c r="O173" s="118"/>
      <c r="P173" s="119"/>
    </row>
    <row r="174" spans="1:16" ht="15">
      <c r="A174" s="56"/>
      <c r="C174" s="58"/>
      <c r="D174" s="62"/>
      <c r="E174" s="57" t="s">
        <v>3</v>
      </c>
      <c r="F174" s="64"/>
      <c r="G174" s="64"/>
      <c r="H174" s="64"/>
      <c r="I174" s="64"/>
      <c r="J174" s="64"/>
      <c r="K174" s="64"/>
      <c r="L174" s="67"/>
      <c r="M174" s="67"/>
      <c r="N174" s="67"/>
      <c r="O174" s="67"/>
      <c r="P174" s="67"/>
    </row>
    <row r="175" spans="1:16" ht="16.5" thickBot="1">
      <c r="A175" s="110"/>
      <c r="B175" s="111"/>
      <c r="C175" s="112"/>
      <c r="D175" s="113"/>
      <c r="E175" s="114" t="s">
        <v>4</v>
      </c>
      <c r="F175" s="115"/>
      <c r="G175" s="115"/>
      <c r="H175" s="115"/>
      <c r="I175" s="115"/>
      <c r="J175" s="115"/>
      <c r="K175" s="115"/>
      <c r="L175" s="116"/>
      <c r="M175" s="117">
        <f>SUM(L174:L175)</f>
        <v>0</v>
      </c>
      <c r="N175" s="116" t="str">
        <f>"/"</f>
        <v>/</v>
      </c>
      <c r="O175" s="118">
        <f>COUNTIF(F174:K175,"&gt;0")</f>
        <v>0</v>
      </c>
      <c r="P175" s="119">
        <f>IF(M175&lt;1,"",M175/O175)</f>
      </c>
    </row>
    <row r="176" spans="1:16" ht="15">
      <c r="A176" s="56"/>
      <c r="C176" s="58"/>
      <c r="D176" s="39"/>
      <c r="E176" s="57" t="s">
        <v>3</v>
      </c>
      <c r="F176" s="64"/>
      <c r="G176" s="64"/>
      <c r="H176" s="64"/>
      <c r="I176" s="64"/>
      <c r="J176" s="64"/>
      <c r="K176" s="64"/>
      <c r="L176" s="67"/>
      <c r="M176" s="67"/>
      <c r="N176" s="67"/>
      <c r="O176" s="67"/>
      <c r="P176" s="67"/>
    </row>
    <row r="177" spans="1:16" ht="16.5" thickBot="1">
      <c r="A177" s="110"/>
      <c r="B177" s="111"/>
      <c r="C177" s="112"/>
      <c r="D177" s="113"/>
      <c r="E177" s="114" t="s">
        <v>4</v>
      </c>
      <c r="F177" s="115"/>
      <c r="G177" s="115"/>
      <c r="H177" s="115"/>
      <c r="I177" s="115"/>
      <c r="J177" s="115"/>
      <c r="K177" s="115"/>
      <c r="L177" s="116"/>
      <c r="M177" s="117">
        <f>SUM(L176:L177)</f>
        <v>0</v>
      </c>
      <c r="N177" s="116" t="str">
        <f>"/"</f>
        <v>/</v>
      </c>
      <c r="O177" s="118">
        <f>COUNTIF(F176:K177,"&gt;0")</f>
        <v>0</v>
      </c>
      <c r="P177" s="119">
        <f>IF(M177&lt;1,"",M177/O177)</f>
      </c>
    </row>
    <row r="178" spans="1:16" ht="15">
      <c r="A178" s="56"/>
      <c r="C178" s="58"/>
      <c r="D178" s="63"/>
      <c r="E178" s="57" t="s">
        <v>3</v>
      </c>
      <c r="F178" s="64"/>
      <c r="G178" s="64"/>
      <c r="H178" s="64"/>
      <c r="I178" s="64"/>
      <c r="J178" s="64"/>
      <c r="K178" s="64"/>
      <c r="L178" s="67"/>
      <c r="M178" s="67"/>
      <c r="N178" s="67"/>
      <c r="O178" s="67"/>
      <c r="P178" s="67"/>
    </row>
    <row r="179" spans="1:16" ht="16.5" thickBot="1">
      <c r="A179" s="110"/>
      <c r="B179" s="111"/>
      <c r="C179" s="112"/>
      <c r="D179" s="113"/>
      <c r="E179" s="114" t="s">
        <v>4</v>
      </c>
      <c r="F179" s="115"/>
      <c r="G179" s="115"/>
      <c r="H179" s="115"/>
      <c r="I179" s="115"/>
      <c r="J179" s="115"/>
      <c r="K179" s="115"/>
      <c r="L179" s="116"/>
      <c r="M179" s="117">
        <f>SUM(L178:L179)</f>
        <v>0</v>
      </c>
      <c r="N179" s="116" t="str">
        <f>"/"</f>
        <v>/</v>
      </c>
      <c r="O179" s="118">
        <f>COUNTIF(F178:K179,"&gt;0")</f>
        <v>0</v>
      </c>
      <c r="P179" s="119">
        <f>IF(M179&lt;1,"",M179/O179)</f>
      </c>
    </row>
    <row r="180" spans="1:16" ht="15">
      <c r="A180" s="56"/>
      <c r="C180" s="58"/>
      <c r="D180" s="62"/>
      <c r="E180" s="57" t="s">
        <v>3</v>
      </c>
      <c r="F180" s="64"/>
      <c r="G180" s="64"/>
      <c r="H180" s="64"/>
      <c r="I180" s="64"/>
      <c r="J180" s="64"/>
      <c r="K180" s="64"/>
      <c r="L180" s="67"/>
      <c r="M180" s="67"/>
      <c r="N180" s="67"/>
      <c r="O180" s="67"/>
      <c r="P180" s="67"/>
    </row>
    <row r="181" spans="1:16" ht="16.5" thickBot="1">
      <c r="A181" s="110"/>
      <c r="B181" s="111"/>
      <c r="C181" s="112"/>
      <c r="D181" s="113"/>
      <c r="E181" s="114" t="s">
        <v>4</v>
      </c>
      <c r="F181" s="115"/>
      <c r="G181" s="115"/>
      <c r="H181" s="115"/>
      <c r="I181" s="115"/>
      <c r="J181" s="115"/>
      <c r="K181" s="115"/>
      <c r="L181" s="116"/>
      <c r="M181" s="117">
        <f>SUM(L180:L181)</f>
        <v>0</v>
      </c>
      <c r="N181" s="116" t="str">
        <f>"/"</f>
        <v>/</v>
      </c>
      <c r="O181" s="118">
        <f>COUNTIF(F180:K181,"&gt;0")</f>
        <v>0</v>
      </c>
      <c r="P181" s="119">
        <f>IF(M181&lt;1,"",M181/O181)</f>
      </c>
    </row>
    <row r="182" spans="1:16" ht="15">
      <c r="A182" s="56"/>
      <c r="C182" s="58"/>
      <c r="D182" s="63"/>
      <c r="E182" s="57" t="s">
        <v>3</v>
      </c>
      <c r="F182" s="64"/>
      <c r="G182" s="64"/>
      <c r="H182" s="64"/>
      <c r="I182" s="64"/>
      <c r="J182" s="64"/>
      <c r="K182" s="64"/>
      <c r="L182" s="67"/>
      <c r="M182" s="67"/>
      <c r="N182" s="67"/>
      <c r="O182" s="67"/>
      <c r="P182" s="67"/>
    </row>
    <row r="183" spans="1:16" ht="16.5" thickBot="1">
      <c r="A183" s="110"/>
      <c r="B183" s="111"/>
      <c r="C183" s="112"/>
      <c r="D183" s="113"/>
      <c r="E183" s="114" t="s">
        <v>4</v>
      </c>
      <c r="F183" s="115"/>
      <c r="G183" s="115"/>
      <c r="H183" s="115"/>
      <c r="I183" s="115"/>
      <c r="J183" s="115"/>
      <c r="K183" s="115"/>
      <c r="L183" s="116"/>
      <c r="M183" s="117">
        <f>SUM(L182:L183)</f>
        <v>0</v>
      </c>
      <c r="N183" s="116" t="str">
        <f>"/"</f>
        <v>/</v>
      </c>
      <c r="O183" s="118">
        <f>COUNTIF(F182:K183,"&gt;0")</f>
        <v>0</v>
      </c>
      <c r="P183" s="119">
        <f>IF(M183&lt;1,"",M183/O183)</f>
      </c>
    </row>
    <row r="184" spans="1:16" ht="15">
      <c r="A184" s="56"/>
      <c r="C184" s="58"/>
      <c r="D184" s="63"/>
      <c r="E184" s="57" t="s">
        <v>3</v>
      </c>
      <c r="F184" s="64"/>
      <c r="G184" s="64"/>
      <c r="H184" s="64"/>
      <c r="I184" s="64"/>
      <c r="J184" s="64"/>
      <c r="K184" s="64"/>
      <c r="L184" s="67"/>
      <c r="M184" s="67"/>
      <c r="N184" s="67"/>
      <c r="O184" s="67"/>
      <c r="P184" s="67"/>
    </row>
    <row r="185" spans="1:16" ht="16.5" thickBot="1">
      <c r="A185" s="110"/>
      <c r="B185" s="111"/>
      <c r="C185" s="112"/>
      <c r="D185" s="113"/>
      <c r="E185" s="114" t="s">
        <v>4</v>
      </c>
      <c r="F185" s="115"/>
      <c r="G185" s="115"/>
      <c r="H185" s="115"/>
      <c r="I185" s="115"/>
      <c r="J185" s="115"/>
      <c r="K185" s="115"/>
      <c r="L185" s="116"/>
      <c r="M185" s="117">
        <f>SUM(L184:L185)</f>
        <v>0</v>
      </c>
      <c r="N185" s="116" t="str">
        <f>"/"</f>
        <v>/</v>
      </c>
      <c r="O185" s="118">
        <f>COUNTIF(F184:K185,"&gt;0")</f>
        <v>0</v>
      </c>
      <c r="P185" s="119">
        <f>IF(M185&lt;1,"",M185/O185)</f>
      </c>
    </row>
    <row r="186" spans="1:16" ht="15">
      <c r="A186" s="56"/>
      <c r="C186" s="58"/>
      <c r="D186" s="39"/>
      <c r="E186" s="57" t="s">
        <v>3</v>
      </c>
      <c r="F186" s="64"/>
      <c r="G186" s="64"/>
      <c r="H186" s="64"/>
      <c r="I186" s="64"/>
      <c r="J186" s="64"/>
      <c r="K186" s="64"/>
      <c r="L186" s="67"/>
      <c r="M186" s="67"/>
      <c r="N186" s="67"/>
      <c r="O186" s="67"/>
      <c r="P186" s="67"/>
    </row>
    <row r="187" spans="1:16" ht="16.5" thickBot="1">
      <c r="A187" s="110"/>
      <c r="B187" s="111"/>
      <c r="C187" s="112"/>
      <c r="D187" s="113"/>
      <c r="E187" s="114" t="s">
        <v>4</v>
      </c>
      <c r="F187" s="115"/>
      <c r="G187" s="115"/>
      <c r="H187" s="115"/>
      <c r="I187" s="115"/>
      <c r="J187" s="115"/>
      <c r="K187" s="115"/>
      <c r="L187" s="116"/>
      <c r="M187" s="117">
        <f>SUM(L186:L187)</f>
        <v>0</v>
      </c>
      <c r="N187" s="116" t="str">
        <f>"/"</f>
        <v>/</v>
      </c>
      <c r="O187" s="118">
        <f>COUNTIF(F186:K187,"&gt;0")</f>
        <v>0</v>
      </c>
      <c r="P187" s="119">
        <f>IF(M187&lt;1,"",M187/O187)</f>
      </c>
    </row>
    <row r="188" spans="1:16" ht="15">
      <c r="A188" s="56"/>
      <c r="C188" s="58"/>
      <c r="D188" s="39"/>
      <c r="E188" s="57" t="s">
        <v>3</v>
      </c>
      <c r="F188" s="64"/>
      <c r="G188" s="64"/>
      <c r="H188" s="64"/>
      <c r="I188" s="64"/>
      <c r="J188" s="64"/>
      <c r="K188" s="64"/>
      <c r="L188" s="67"/>
      <c r="M188" s="67"/>
      <c r="N188" s="67"/>
      <c r="O188" s="67"/>
      <c r="P188" s="67"/>
    </row>
    <row r="189" spans="1:16" ht="16.5" thickBot="1">
      <c r="A189" s="110"/>
      <c r="B189" s="111"/>
      <c r="C189" s="112"/>
      <c r="D189" s="113"/>
      <c r="E189" s="114" t="s">
        <v>4</v>
      </c>
      <c r="F189" s="115"/>
      <c r="G189" s="115"/>
      <c r="H189" s="115"/>
      <c r="I189" s="115"/>
      <c r="J189" s="115"/>
      <c r="K189" s="115"/>
      <c r="L189" s="116"/>
      <c r="M189" s="117">
        <f>SUM(L188:L189)</f>
        <v>0</v>
      </c>
      <c r="N189" s="116" t="str">
        <f>"/"</f>
        <v>/</v>
      </c>
      <c r="O189" s="118">
        <f>COUNTIF(F188:K189,"&gt;0")</f>
        <v>0</v>
      </c>
      <c r="P189" s="119">
        <f>IF(M189&lt;1,"",M189/O189)</f>
      </c>
    </row>
    <row r="190" spans="1:16" ht="15">
      <c r="A190" s="56"/>
      <c r="C190" s="58"/>
      <c r="D190" s="63"/>
      <c r="E190" s="57" t="s">
        <v>3</v>
      </c>
      <c r="F190" s="64"/>
      <c r="G190" s="64"/>
      <c r="H190" s="64"/>
      <c r="I190" s="64"/>
      <c r="J190" s="64"/>
      <c r="K190" s="64"/>
      <c r="L190" s="67"/>
      <c r="M190" s="67"/>
      <c r="N190" s="67"/>
      <c r="O190" s="67"/>
      <c r="P190" s="67"/>
    </row>
    <row r="191" spans="1:16" ht="16.5" thickBot="1">
      <c r="A191" s="110"/>
      <c r="B191" s="111"/>
      <c r="C191" s="112"/>
      <c r="D191" s="113"/>
      <c r="E191" s="114" t="s">
        <v>4</v>
      </c>
      <c r="F191" s="115"/>
      <c r="G191" s="115"/>
      <c r="H191" s="115"/>
      <c r="I191" s="115"/>
      <c r="J191" s="115"/>
      <c r="K191" s="115"/>
      <c r="L191" s="116"/>
      <c r="M191" s="117">
        <f>SUM(L190:L191)</f>
        <v>0</v>
      </c>
      <c r="N191" s="116" t="str">
        <f>"/"</f>
        <v>/</v>
      </c>
      <c r="O191" s="118">
        <f>COUNTIF(F190:K191,"&gt;0")</f>
        <v>0</v>
      </c>
      <c r="P191" s="119">
        <f>IF(M191&lt;1,"",M191/O191)</f>
      </c>
    </row>
    <row r="192" spans="1:16" ht="15">
      <c r="A192" s="56"/>
      <c r="C192" s="58"/>
      <c r="D192" s="63"/>
      <c r="E192" s="57" t="s">
        <v>3</v>
      </c>
      <c r="F192" s="64"/>
      <c r="G192" s="64"/>
      <c r="H192" s="64"/>
      <c r="I192" s="64"/>
      <c r="J192" s="64"/>
      <c r="K192" s="64"/>
      <c r="L192" s="67"/>
      <c r="M192" s="67"/>
      <c r="N192" s="67"/>
      <c r="O192" s="67"/>
      <c r="P192" s="67"/>
    </row>
    <row r="193" spans="1:16" ht="16.5" thickBot="1">
      <c r="A193" s="110"/>
      <c r="B193" s="111"/>
      <c r="C193" s="112"/>
      <c r="D193" s="113"/>
      <c r="E193" s="114" t="s">
        <v>4</v>
      </c>
      <c r="F193" s="115"/>
      <c r="G193" s="115"/>
      <c r="H193" s="115"/>
      <c r="I193" s="115"/>
      <c r="J193" s="115"/>
      <c r="K193" s="115"/>
      <c r="L193" s="116"/>
      <c r="M193" s="117">
        <f>SUM(L192:L193)</f>
        <v>0</v>
      </c>
      <c r="N193" s="116" t="str">
        <f>"/"</f>
        <v>/</v>
      </c>
      <c r="O193" s="118">
        <f>COUNTIF(F192:K193,"&gt;0")</f>
        <v>0</v>
      </c>
      <c r="P193" s="119">
        <f>IF(M193&lt;1,"",M193/O193)</f>
      </c>
    </row>
    <row r="194" spans="1:16" ht="15">
      <c r="A194" s="56"/>
      <c r="C194" s="58"/>
      <c r="D194" s="39"/>
      <c r="E194" s="57" t="s">
        <v>3</v>
      </c>
      <c r="F194" s="64"/>
      <c r="G194" s="64"/>
      <c r="H194" s="64"/>
      <c r="I194" s="64"/>
      <c r="J194" s="64"/>
      <c r="K194" s="64"/>
      <c r="L194" s="67"/>
      <c r="M194" s="67"/>
      <c r="N194" s="67"/>
      <c r="O194" s="67"/>
      <c r="P194" s="67"/>
    </row>
    <row r="195" spans="1:16" ht="16.5" thickBot="1">
      <c r="A195" s="110"/>
      <c r="B195" s="111"/>
      <c r="C195" s="112"/>
      <c r="D195" s="113"/>
      <c r="E195" s="114" t="s">
        <v>4</v>
      </c>
      <c r="F195" s="115"/>
      <c r="G195" s="115"/>
      <c r="H195" s="115"/>
      <c r="I195" s="115"/>
      <c r="J195" s="115"/>
      <c r="K195" s="115"/>
      <c r="L195" s="116"/>
      <c r="M195" s="117">
        <f>SUM(L194:L195)</f>
        <v>0</v>
      </c>
      <c r="N195" s="116" t="str">
        <f>"/"</f>
        <v>/</v>
      </c>
      <c r="O195" s="118">
        <f>COUNTIF(F194:K195,"&gt;0")</f>
        <v>0</v>
      </c>
      <c r="P195" s="119">
        <f>IF(M195&lt;1,"",M195/O195)</f>
      </c>
    </row>
    <row r="196" spans="1:16" ht="15">
      <c r="A196" s="56"/>
      <c r="C196" s="58"/>
      <c r="D196" s="63"/>
      <c r="E196" s="57" t="s">
        <v>3</v>
      </c>
      <c r="F196" s="64"/>
      <c r="G196" s="64"/>
      <c r="H196" s="64"/>
      <c r="I196" s="64"/>
      <c r="J196" s="64"/>
      <c r="K196" s="64"/>
      <c r="L196" s="67"/>
      <c r="M196" s="67"/>
      <c r="N196" s="67"/>
      <c r="O196" s="67"/>
      <c r="P196" s="67"/>
    </row>
    <row r="197" spans="1:16" ht="16.5" thickBot="1">
      <c r="A197" s="110"/>
      <c r="B197" s="111"/>
      <c r="C197" s="112"/>
      <c r="D197" s="113"/>
      <c r="E197" s="114" t="s">
        <v>4</v>
      </c>
      <c r="F197" s="115"/>
      <c r="G197" s="115"/>
      <c r="H197" s="115"/>
      <c r="I197" s="115"/>
      <c r="J197" s="115"/>
      <c r="K197" s="115"/>
      <c r="L197" s="116"/>
      <c r="M197" s="117">
        <f>SUM(L196:L197)</f>
        <v>0</v>
      </c>
      <c r="N197" s="116" t="str">
        <f>"/"</f>
        <v>/</v>
      </c>
      <c r="O197" s="118">
        <f>COUNTIF(F196:K197,"&gt;0")</f>
        <v>0</v>
      </c>
      <c r="P197" s="119">
        <f>IF(M197&lt;1,"",M197/O197)</f>
      </c>
    </row>
    <row r="198" spans="1:16" ht="15">
      <c r="A198" s="56"/>
      <c r="C198" s="58"/>
      <c r="D198" s="63"/>
      <c r="E198" s="57" t="s">
        <v>3</v>
      </c>
      <c r="F198" s="64"/>
      <c r="G198" s="64"/>
      <c r="H198" s="64"/>
      <c r="I198" s="64"/>
      <c r="J198" s="64"/>
      <c r="K198" s="64"/>
      <c r="L198" s="67"/>
      <c r="M198" s="67"/>
      <c r="N198" s="67"/>
      <c r="O198" s="67"/>
      <c r="P198" s="67"/>
    </row>
    <row r="199" spans="1:16" ht="16.5" thickBot="1">
      <c r="A199" s="110"/>
      <c r="B199" s="111"/>
      <c r="C199" s="112"/>
      <c r="D199" s="113"/>
      <c r="E199" s="114" t="s">
        <v>4</v>
      </c>
      <c r="F199" s="115"/>
      <c r="G199" s="115"/>
      <c r="H199" s="115"/>
      <c r="I199" s="115"/>
      <c r="J199" s="115"/>
      <c r="K199" s="115"/>
      <c r="L199" s="116"/>
      <c r="M199" s="117">
        <f>SUM(L198:L199)</f>
        <v>0</v>
      </c>
      <c r="N199" s="116" t="str">
        <f>"/"</f>
        <v>/</v>
      </c>
      <c r="O199" s="118">
        <f>COUNTIF(F198:K199,"&gt;0")</f>
        <v>0</v>
      </c>
      <c r="P199" s="119">
        <f>IF(M199&lt;1,"",M199/O199)</f>
      </c>
    </row>
    <row r="200" spans="1:16" ht="15">
      <c r="A200" s="56"/>
      <c r="C200" s="58"/>
      <c r="D200" s="63"/>
      <c r="E200" s="57" t="s">
        <v>3</v>
      </c>
      <c r="F200" s="64"/>
      <c r="G200" s="64"/>
      <c r="H200" s="64"/>
      <c r="I200" s="64"/>
      <c r="J200" s="64"/>
      <c r="K200" s="64"/>
      <c r="L200" s="67"/>
      <c r="M200" s="67"/>
      <c r="N200" s="67"/>
      <c r="O200" s="67"/>
      <c r="P200" s="67"/>
    </row>
    <row r="201" spans="1:16" ht="16.5" thickBot="1">
      <c r="A201" s="110"/>
      <c r="B201" s="111"/>
      <c r="C201" s="112"/>
      <c r="D201" s="113"/>
      <c r="E201" s="114" t="s">
        <v>4</v>
      </c>
      <c r="F201" s="115"/>
      <c r="G201" s="115"/>
      <c r="H201" s="115"/>
      <c r="I201" s="115"/>
      <c r="J201" s="115"/>
      <c r="K201" s="115"/>
      <c r="L201" s="116"/>
      <c r="M201" s="117">
        <f>SUM(L200:L201)</f>
        <v>0</v>
      </c>
      <c r="N201" s="116" t="str">
        <f>"/"</f>
        <v>/</v>
      </c>
      <c r="O201" s="118">
        <f>COUNTIF(F200:K201,"&gt;0")</f>
        <v>0</v>
      </c>
      <c r="P201" s="119">
        <f>IF(M201&lt;1,"",M201/O201)</f>
      </c>
    </row>
    <row r="202" spans="1:16" ht="15">
      <c r="A202" s="56"/>
      <c r="C202" s="58"/>
      <c r="D202" s="62"/>
      <c r="E202" s="57" t="s">
        <v>3</v>
      </c>
      <c r="F202" s="64"/>
      <c r="G202" s="64"/>
      <c r="H202" s="64"/>
      <c r="I202" s="64"/>
      <c r="J202" s="64"/>
      <c r="K202" s="64"/>
      <c r="L202" s="67"/>
      <c r="M202" s="67"/>
      <c r="N202" s="67"/>
      <c r="O202" s="67"/>
      <c r="P202" s="67"/>
    </row>
    <row r="203" spans="1:16" ht="16.5" thickBot="1">
      <c r="A203" s="110"/>
      <c r="B203" s="111"/>
      <c r="C203" s="112"/>
      <c r="D203" s="113"/>
      <c r="E203" s="114" t="s">
        <v>4</v>
      </c>
      <c r="F203" s="115"/>
      <c r="G203" s="115"/>
      <c r="H203" s="115"/>
      <c r="I203" s="115"/>
      <c r="J203" s="115"/>
      <c r="K203" s="115"/>
      <c r="L203" s="116"/>
      <c r="M203" s="117">
        <f>SUM(L202:L203)</f>
        <v>0</v>
      </c>
      <c r="N203" s="116" t="str">
        <f>"/"</f>
        <v>/</v>
      </c>
      <c r="O203" s="118">
        <f>COUNTIF(F202:K203,"&gt;0")</f>
        <v>0</v>
      </c>
      <c r="P203" s="119">
        <f>IF(M203&lt;1,"",M203/O203)</f>
      </c>
    </row>
    <row r="204" spans="1:16" ht="15">
      <c r="A204" s="56"/>
      <c r="C204" s="58"/>
      <c r="D204" s="39"/>
      <c r="E204" s="57" t="s">
        <v>3</v>
      </c>
      <c r="F204" s="64"/>
      <c r="G204" s="64"/>
      <c r="H204" s="64"/>
      <c r="I204" s="64"/>
      <c r="J204" s="64"/>
      <c r="K204" s="64"/>
      <c r="L204" s="67"/>
      <c r="M204" s="67"/>
      <c r="N204" s="67"/>
      <c r="O204" s="67"/>
      <c r="P204" s="67"/>
    </row>
    <row r="205" spans="1:16" ht="16.5" thickBot="1">
      <c r="A205" s="110"/>
      <c r="B205" s="111"/>
      <c r="C205" s="112"/>
      <c r="D205" s="113"/>
      <c r="E205" s="114" t="s">
        <v>4</v>
      </c>
      <c r="F205" s="115"/>
      <c r="G205" s="115"/>
      <c r="H205" s="115"/>
      <c r="I205" s="115"/>
      <c r="J205" s="115"/>
      <c r="K205" s="115"/>
      <c r="L205" s="116"/>
      <c r="M205" s="117">
        <f>SUM(L204:L205)</f>
        <v>0</v>
      </c>
      <c r="N205" s="116" t="str">
        <f>"/"</f>
        <v>/</v>
      </c>
      <c r="O205" s="118">
        <f>COUNTIF(F204:K205,"&gt;0")</f>
        <v>0</v>
      </c>
      <c r="P205" s="119">
        <f>IF(M205&lt;1,"",M205/O205)</f>
      </c>
    </row>
    <row r="206" spans="1:16" ht="15">
      <c r="A206" s="56"/>
      <c r="C206" s="58"/>
      <c r="D206" s="63"/>
      <c r="E206" s="57" t="s">
        <v>3</v>
      </c>
      <c r="F206" s="64"/>
      <c r="G206" s="64"/>
      <c r="H206" s="64"/>
      <c r="I206" s="64"/>
      <c r="J206" s="64"/>
      <c r="K206" s="64"/>
      <c r="L206" s="67"/>
      <c r="M206" s="67"/>
      <c r="N206" s="67"/>
      <c r="O206" s="67"/>
      <c r="P206" s="67"/>
    </row>
    <row r="207" spans="1:16" ht="16.5" thickBot="1">
      <c r="A207" s="110"/>
      <c r="B207" s="111"/>
      <c r="C207" s="112"/>
      <c r="D207" s="113"/>
      <c r="E207" s="114" t="s">
        <v>4</v>
      </c>
      <c r="F207" s="115"/>
      <c r="G207" s="115"/>
      <c r="H207" s="115"/>
      <c r="I207" s="115"/>
      <c r="J207" s="115"/>
      <c r="K207" s="115"/>
      <c r="L207" s="116"/>
      <c r="M207" s="117">
        <f>SUM(L206:L207)</f>
        <v>0</v>
      </c>
      <c r="N207" s="116" t="str">
        <f>"/"</f>
        <v>/</v>
      </c>
      <c r="O207" s="118">
        <f>COUNTIF(F206:K207,"&gt;0")</f>
        <v>0</v>
      </c>
      <c r="P207" s="119">
        <f>IF(M207&lt;1,"",M207/O207)</f>
      </c>
    </row>
    <row r="208" spans="1:16" ht="15">
      <c r="A208" s="56"/>
      <c r="C208" s="58"/>
      <c r="D208" s="63"/>
      <c r="E208" s="57" t="s">
        <v>3</v>
      </c>
      <c r="F208" s="64"/>
      <c r="G208" s="64"/>
      <c r="H208" s="64"/>
      <c r="I208" s="64"/>
      <c r="J208" s="64"/>
      <c r="K208" s="64"/>
      <c r="L208" s="67"/>
      <c r="M208" s="67"/>
      <c r="N208" s="67"/>
      <c r="O208" s="67"/>
      <c r="P208" s="67"/>
    </row>
    <row r="209" spans="1:16" ht="16.5" thickBot="1">
      <c r="A209" s="110"/>
      <c r="B209" s="111"/>
      <c r="C209" s="112"/>
      <c r="D209" s="113"/>
      <c r="E209" s="114" t="s">
        <v>4</v>
      </c>
      <c r="F209" s="115"/>
      <c r="G209" s="115"/>
      <c r="H209" s="115"/>
      <c r="I209" s="115"/>
      <c r="J209" s="115"/>
      <c r="K209" s="115"/>
      <c r="L209" s="116"/>
      <c r="M209" s="117">
        <f>SUM(L208:L209)</f>
        <v>0</v>
      </c>
      <c r="N209" s="116" t="str">
        <f>"/"</f>
        <v>/</v>
      </c>
      <c r="O209" s="118">
        <f>COUNTIF(F208:K209,"&gt;0")</f>
        <v>0</v>
      </c>
      <c r="P209" s="119">
        <f>IF(M209&lt;1,"",M209/O209)</f>
      </c>
    </row>
    <row r="210" spans="1:16" ht="15">
      <c r="A210" s="56"/>
      <c r="C210" s="58"/>
      <c r="D210" s="63"/>
      <c r="E210" s="57" t="s">
        <v>3</v>
      </c>
      <c r="F210" s="64"/>
      <c r="G210" s="64"/>
      <c r="H210" s="64"/>
      <c r="I210" s="64"/>
      <c r="J210" s="64"/>
      <c r="K210" s="64"/>
      <c r="L210" s="67"/>
      <c r="M210" s="67"/>
      <c r="N210" s="67"/>
      <c r="O210" s="67"/>
      <c r="P210" s="67"/>
    </row>
    <row r="211" spans="1:16" ht="16.5" thickBot="1">
      <c r="A211" s="110"/>
      <c r="B211" s="111"/>
      <c r="C211" s="112"/>
      <c r="D211" s="113"/>
      <c r="E211" s="114" t="s">
        <v>4</v>
      </c>
      <c r="F211" s="115"/>
      <c r="G211" s="115"/>
      <c r="H211" s="115"/>
      <c r="I211" s="115"/>
      <c r="J211" s="115"/>
      <c r="K211" s="115"/>
      <c r="L211" s="116"/>
      <c r="M211" s="117">
        <f>SUM(L210:L211)</f>
        <v>0</v>
      </c>
      <c r="N211" s="116" t="str">
        <f>"/"</f>
        <v>/</v>
      </c>
      <c r="O211" s="118">
        <f>COUNTIF(F210:K211,"&gt;0")</f>
        <v>0</v>
      </c>
      <c r="P211" s="119">
        <f>IF(M211&lt;1,"",M211/O211)</f>
      </c>
    </row>
    <row r="212" spans="1:16" ht="15">
      <c r="A212" s="56"/>
      <c r="C212" s="58"/>
      <c r="E212" s="57" t="s">
        <v>3</v>
      </c>
      <c r="F212" s="64"/>
      <c r="G212" s="64"/>
      <c r="H212" s="64"/>
      <c r="I212" s="64"/>
      <c r="J212" s="64"/>
      <c r="K212" s="64"/>
      <c r="L212" s="67"/>
      <c r="M212" s="67"/>
      <c r="N212" s="67"/>
      <c r="O212" s="67"/>
      <c r="P212" s="67"/>
    </row>
    <row r="213" spans="1:16" ht="16.5" thickBot="1">
      <c r="A213" s="110"/>
      <c r="B213" s="111"/>
      <c r="C213" s="112"/>
      <c r="D213" s="113"/>
      <c r="E213" s="114" t="s">
        <v>4</v>
      </c>
      <c r="F213" s="115"/>
      <c r="G213" s="115"/>
      <c r="H213" s="115"/>
      <c r="I213" s="115"/>
      <c r="J213" s="115"/>
      <c r="K213" s="115"/>
      <c r="L213" s="116"/>
      <c r="M213" s="117">
        <f>SUM(L212:L213)</f>
        <v>0</v>
      </c>
      <c r="N213" s="116" t="str">
        <f>"/"</f>
        <v>/</v>
      </c>
      <c r="O213" s="118">
        <f>COUNTIF(F212:K213,"&gt;0")</f>
        <v>0</v>
      </c>
      <c r="P213" s="119">
        <f>IF(M213&lt;1,"",M213/O213)</f>
      </c>
    </row>
    <row r="214" spans="1:16" ht="15">
      <c r="A214" s="56"/>
      <c r="C214" s="58"/>
      <c r="D214" s="39"/>
      <c r="E214" s="57" t="s">
        <v>3</v>
      </c>
      <c r="F214" s="64"/>
      <c r="G214" s="64"/>
      <c r="H214" s="64"/>
      <c r="I214" s="64"/>
      <c r="J214" s="64"/>
      <c r="K214" s="64"/>
      <c r="L214" s="67"/>
      <c r="M214" s="67"/>
      <c r="N214" s="67"/>
      <c r="O214" s="67"/>
      <c r="P214" s="109"/>
    </row>
    <row r="215" spans="1:16" ht="16.5" thickBot="1">
      <c r="A215" s="110"/>
      <c r="B215" s="111"/>
      <c r="C215" s="112"/>
      <c r="D215" s="113"/>
      <c r="E215" s="114" t="s">
        <v>4</v>
      </c>
      <c r="F215" s="115"/>
      <c r="G215" s="115"/>
      <c r="H215" s="115"/>
      <c r="I215" s="115"/>
      <c r="J215" s="115"/>
      <c r="K215" s="115"/>
      <c r="L215" s="116"/>
      <c r="M215" s="117">
        <f>SUM(F214:L215)</f>
        <v>0</v>
      </c>
      <c r="N215" s="116" t="str">
        <f>"/"</f>
        <v>/</v>
      </c>
      <c r="O215" s="118">
        <f>COUNTIF(F214:K215,"&gt;0")</f>
        <v>0</v>
      </c>
      <c r="P215" s="119">
        <f>IF(M215&lt;1,"",M215/O215)</f>
      </c>
    </row>
    <row r="216" spans="1:16" ht="15">
      <c r="A216" s="56"/>
      <c r="C216" s="58"/>
      <c r="D216" s="62"/>
      <c r="E216" s="57" t="s">
        <v>3</v>
      </c>
      <c r="F216" s="64"/>
      <c r="G216" s="64"/>
      <c r="H216" s="64"/>
      <c r="I216" s="64"/>
      <c r="J216" s="64"/>
      <c r="K216" s="64"/>
      <c r="L216" s="67"/>
      <c r="M216" s="67"/>
      <c r="N216" s="67"/>
      <c r="O216" s="67"/>
      <c r="P216" s="67"/>
    </row>
    <row r="217" spans="1:16" ht="15.75">
      <c r="A217" s="56"/>
      <c r="B217" s="60"/>
      <c r="D217" s="39"/>
      <c r="E217" s="57" t="s">
        <v>4</v>
      </c>
      <c r="F217" s="64"/>
      <c r="G217" s="64"/>
      <c r="H217" s="64"/>
      <c r="I217" s="64"/>
      <c r="J217" s="64"/>
      <c r="K217" s="64"/>
      <c r="L217" s="67"/>
      <c r="M217" s="66">
        <f>SUM(L216:L218)</f>
        <v>0</v>
      </c>
      <c r="N217" s="67" t="str">
        <f>"/"</f>
        <v>/</v>
      </c>
      <c r="O217" s="68">
        <f>COUNTIF(F216:K218,"&gt;0")</f>
        <v>0</v>
      </c>
      <c r="P217" s="109">
        <f>IF(M217&lt;1,"",M217/O217)</f>
      </c>
    </row>
    <row r="218" spans="1:16" ht="16.5" thickBot="1">
      <c r="A218" s="110"/>
      <c r="B218" s="111"/>
      <c r="C218" s="112"/>
      <c r="D218" s="113"/>
      <c r="E218" s="114" t="s">
        <v>77</v>
      </c>
      <c r="F218" s="115"/>
      <c r="G218" s="115"/>
      <c r="H218" s="115"/>
      <c r="I218" s="115"/>
      <c r="J218" s="115"/>
      <c r="K218" s="115"/>
      <c r="L218" s="116"/>
      <c r="M218" s="117"/>
      <c r="N218" s="116"/>
      <c r="O218" s="118"/>
      <c r="P218" s="119"/>
    </row>
    <row r="219" spans="1:16" ht="15">
      <c r="A219" s="56"/>
      <c r="C219" s="58"/>
      <c r="D219" s="62"/>
      <c r="E219" s="57" t="s">
        <v>3</v>
      </c>
      <c r="F219" s="64"/>
      <c r="G219" s="64"/>
      <c r="H219" s="64"/>
      <c r="I219" s="64"/>
      <c r="J219" s="64"/>
      <c r="K219" s="64"/>
      <c r="L219" s="67"/>
      <c r="M219" s="67"/>
      <c r="N219" s="67"/>
      <c r="O219" s="67"/>
      <c r="P219" s="67"/>
    </row>
    <row r="220" spans="1:16" ht="15.75">
      <c r="A220" s="56"/>
      <c r="B220" s="60"/>
      <c r="D220" s="39"/>
      <c r="E220" s="57" t="s">
        <v>4</v>
      </c>
      <c r="F220" s="64"/>
      <c r="G220" s="64"/>
      <c r="H220" s="64"/>
      <c r="I220" s="64"/>
      <c r="J220" s="64"/>
      <c r="K220" s="64"/>
      <c r="L220" s="67"/>
      <c r="M220" s="66">
        <f>SUM(L219:L221)</f>
        <v>0</v>
      </c>
      <c r="N220" s="67" t="str">
        <f>"/"</f>
        <v>/</v>
      </c>
      <c r="O220" s="68">
        <f>COUNTIF(F219:K221,"&gt;0")</f>
        <v>0</v>
      </c>
      <c r="P220" s="109">
        <f>IF(M220&lt;1,"",M220/O220)</f>
      </c>
    </row>
    <row r="221" spans="1:16" ht="16.5" thickBot="1">
      <c r="A221" s="110"/>
      <c r="B221" s="111"/>
      <c r="C221" s="112"/>
      <c r="D221" s="113"/>
      <c r="E221" s="114" t="s">
        <v>77</v>
      </c>
      <c r="F221" s="115"/>
      <c r="G221" s="115"/>
      <c r="H221" s="115"/>
      <c r="I221" s="115"/>
      <c r="J221" s="115"/>
      <c r="K221" s="115"/>
      <c r="L221" s="116"/>
      <c r="M221" s="117"/>
      <c r="N221" s="116"/>
      <c r="O221" s="118"/>
      <c r="P221" s="119"/>
    </row>
    <row r="222" spans="1:16" ht="15">
      <c r="A222" s="56"/>
      <c r="C222" s="58"/>
      <c r="D222" s="62"/>
      <c r="E222" s="57" t="s">
        <v>3</v>
      </c>
      <c r="F222" s="64"/>
      <c r="G222" s="64"/>
      <c r="H222" s="64"/>
      <c r="I222" s="64"/>
      <c r="J222" s="64"/>
      <c r="K222" s="64"/>
      <c r="L222" s="67"/>
      <c r="M222" s="67"/>
      <c r="N222" s="67"/>
      <c r="O222" s="67"/>
      <c r="P222" s="67"/>
    </row>
    <row r="223" spans="1:16" ht="15.75">
      <c r="A223" s="56"/>
      <c r="B223" s="60"/>
      <c r="D223" s="39"/>
      <c r="E223" s="57" t="s">
        <v>4</v>
      </c>
      <c r="F223" s="64"/>
      <c r="G223" s="64"/>
      <c r="H223" s="64"/>
      <c r="I223" s="64"/>
      <c r="J223" s="64"/>
      <c r="K223" s="64"/>
      <c r="L223" s="67"/>
      <c r="M223" s="66">
        <f>SUM(L222:L224)</f>
        <v>0</v>
      </c>
      <c r="N223" s="67" t="str">
        <f>"/"</f>
        <v>/</v>
      </c>
      <c r="O223" s="68">
        <f>COUNTIF(F222:K224,"&gt;0")</f>
        <v>0</v>
      </c>
      <c r="P223" s="109">
        <f>IF(M223&lt;1,"",M223/O223)</f>
      </c>
    </row>
    <row r="224" spans="1:16" ht="16.5" thickBot="1">
      <c r="A224" s="110"/>
      <c r="B224" s="111"/>
      <c r="C224" s="112"/>
      <c r="D224" s="113"/>
      <c r="E224" s="114" t="s">
        <v>77</v>
      </c>
      <c r="F224" s="115"/>
      <c r="G224" s="115"/>
      <c r="H224" s="115"/>
      <c r="I224" s="115"/>
      <c r="J224" s="115"/>
      <c r="K224" s="115"/>
      <c r="L224" s="116"/>
      <c r="M224" s="117"/>
      <c r="N224" s="116"/>
      <c r="O224" s="118"/>
      <c r="P224" s="119"/>
    </row>
    <row r="225" spans="1:16" ht="15">
      <c r="A225" s="56"/>
      <c r="C225" s="58"/>
      <c r="D225" s="62"/>
      <c r="E225" s="57" t="s">
        <v>3</v>
      </c>
      <c r="F225" s="64"/>
      <c r="G225" s="64"/>
      <c r="H225" s="64"/>
      <c r="I225" s="64"/>
      <c r="J225" s="64"/>
      <c r="K225" s="64"/>
      <c r="L225" s="67"/>
      <c r="M225" s="67"/>
      <c r="N225" s="67"/>
      <c r="O225" s="67"/>
      <c r="P225" s="67"/>
    </row>
    <row r="226" spans="1:16" ht="15.75">
      <c r="A226" s="56"/>
      <c r="B226" s="60"/>
      <c r="D226" s="39"/>
      <c r="E226" s="57" t="s">
        <v>4</v>
      </c>
      <c r="F226" s="64"/>
      <c r="G226" s="64"/>
      <c r="H226" s="64"/>
      <c r="I226" s="64"/>
      <c r="J226" s="64"/>
      <c r="K226" s="64"/>
      <c r="L226" s="67"/>
      <c r="M226" s="66">
        <f>SUM(L225:L227)</f>
        <v>0</v>
      </c>
      <c r="N226" s="67" t="str">
        <f>"/"</f>
        <v>/</v>
      </c>
      <c r="O226" s="68">
        <f>COUNTIF(F225:K227,"&gt;0")</f>
        <v>0</v>
      </c>
      <c r="P226" s="109">
        <f>IF(M226&lt;1,"",M226/O226)</f>
      </c>
    </row>
    <row r="227" spans="1:16" ht="16.5" thickBot="1">
      <c r="A227" s="110"/>
      <c r="B227" s="111"/>
      <c r="C227" s="112"/>
      <c r="D227" s="113"/>
      <c r="E227" s="114" t="s">
        <v>77</v>
      </c>
      <c r="F227" s="115"/>
      <c r="G227" s="115"/>
      <c r="H227" s="115"/>
      <c r="I227" s="115"/>
      <c r="J227" s="115"/>
      <c r="K227" s="115"/>
      <c r="L227" s="116"/>
      <c r="M227" s="117"/>
      <c r="N227" s="116"/>
      <c r="O227" s="118"/>
      <c r="P227" s="119"/>
    </row>
    <row r="228" spans="1:16" ht="15">
      <c r="A228" s="56"/>
      <c r="C228" s="58"/>
      <c r="D228" s="62"/>
      <c r="E228" s="57" t="s">
        <v>3</v>
      </c>
      <c r="F228" s="64"/>
      <c r="G228" s="64"/>
      <c r="H228" s="64"/>
      <c r="I228" s="64"/>
      <c r="J228" s="64"/>
      <c r="K228" s="64"/>
      <c r="L228" s="67"/>
      <c r="M228" s="67"/>
      <c r="N228" s="67"/>
      <c r="O228" s="67"/>
      <c r="P228" s="67"/>
    </row>
    <row r="229" spans="1:16" ht="15.75">
      <c r="A229" s="56"/>
      <c r="B229" s="60"/>
      <c r="D229" s="39"/>
      <c r="E229" s="57" t="s">
        <v>4</v>
      </c>
      <c r="F229" s="64"/>
      <c r="G229" s="64"/>
      <c r="H229" s="64"/>
      <c r="I229" s="64"/>
      <c r="J229" s="64"/>
      <c r="K229" s="64"/>
      <c r="L229" s="67"/>
      <c r="M229" s="66">
        <f>SUM(L228:L230)</f>
        <v>0</v>
      </c>
      <c r="N229" s="67" t="str">
        <f>"/"</f>
        <v>/</v>
      </c>
      <c r="O229" s="68">
        <f>COUNTIF(F228:K230,"&gt;0")</f>
        <v>0</v>
      </c>
      <c r="P229" s="109">
        <f>IF(M229&lt;1,"",M229/O229)</f>
      </c>
    </row>
    <row r="230" spans="1:21" ht="16.5" thickBot="1">
      <c r="A230" s="110"/>
      <c r="B230" s="111"/>
      <c r="C230" s="112"/>
      <c r="D230" s="113"/>
      <c r="E230" s="114" t="s">
        <v>77</v>
      </c>
      <c r="F230" s="115"/>
      <c r="G230" s="115"/>
      <c r="H230" s="115"/>
      <c r="I230" s="115"/>
      <c r="J230" s="115"/>
      <c r="K230" s="115"/>
      <c r="L230" s="116"/>
      <c r="M230" s="117"/>
      <c r="N230" s="116"/>
      <c r="O230" s="118"/>
      <c r="P230" s="119"/>
      <c r="S230">
        <f>SUM(R229:R231)</f>
        <v>0</v>
      </c>
      <c r="T230" t="str">
        <f>"/"</f>
        <v>/</v>
      </c>
      <c r="U230">
        <f>COUNTIF(L229:Q231,"&gt;0")</f>
        <v>0</v>
      </c>
    </row>
    <row r="231" spans="1:16" ht="15">
      <c r="A231" s="56"/>
      <c r="C231" s="58"/>
      <c r="D231" s="62"/>
      <c r="E231" s="57" t="s">
        <v>3</v>
      </c>
      <c r="F231" s="64"/>
      <c r="G231" s="64"/>
      <c r="H231" s="64"/>
      <c r="I231" s="64"/>
      <c r="J231" s="64"/>
      <c r="K231" s="64"/>
      <c r="L231" s="67"/>
      <c r="M231" s="67"/>
      <c r="N231" s="67"/>
      <c r="O231" s="67"/>
      <c r="P231" s="67"/>
    </row>
    <row r="232" spans="1:16" ht="16.5" thickBot="1">
      <c r="A232" s="110"/>
      <c r="B232" s="111"/>
      <c r="C232" s="112"/>
      <c r="D232" s="113"/>
      <c r="E232" s="114" t="s">
        <v>4</v>
      </c>
      <c r="F232" s="115"/>
      <c r="G232" s="115"/>
      <c r="H232" s="115"/>
      <c r="I232" s="115"/>
      <c r="J232" s="115"/>
      <c r="K232" s="115"/>
      <c r="L232" s="116"/>
      <c r="M232" s="117">
        <f>SUM(L231:L232)</f>
        <v>0</v>
      </c>
      <c r="N232" s="116" t="str">
        <f>"/"</f>
        <v>/</v>
      </c>
      <c r="O232" s="118">
        <f>COUNTIF(F231:K232,"&gt;0")</f>
        <v>0</v>
      </c>
      <c r="P232" s="119">
        <f>IF(M232&lt;1,"",M232/O232)</f>
      </c>
    </row>
    <row r="233" spans="1:16" ht="15">
      <c r="A233" s="56"/>
      <c r="C233" s="58"/>
      <c r="D233" s="62"/>
      <c r="E233" s="57" t="s">
        <v>3</v>
      </c>
      <c r="F233" s="64"/>
      <c r="G233" s="64"/>
      <c r="H233" s="64"/>
      <c r="I233" s="64"/>
      <c r="J233" s="64"/>
      <c r="K233" s="64"/>
      <c r="L233" s="67"/>
      <c r="M233" s="67"/>
      <c r="N233" s="67"/>
      <c r="O233" s="67"/>
      <c r="P233" s="67"/>
    </row>
    <row r="234" spans="1:16" ht="16.5" thickBot="1">
      <c r="A234" s="110"/>
      <c r="B234" s="111"/>
      <c r="C234" s="112"/>
      <c r="D234" s="113"/>
      <c r="E234" s="114" t="s">
        <v>4</v>
      </c>
      <c r="F234" s="115"/>
      <c r="G234" s="115"/>
      <c r="H234" s="115"/>
      <c r="I234" s="115"/>
      <c r="J234" s="115"/>
      <c r="K234" s="115"/>
      <c r="L234" s="116"/>
      <c r="M234" s="117">
        <f>SUM(L233:L234)</f>
        <v>0</v>
      </c>
      <c r="N234" s="116" t="str">
        <f>"/"</f>
        <v>/</v>
      </c>
      <c r="O234" s="118">
        <f>COUNTIF(F233:K234,"&gt;0")</f>
        <v>0</v>
      </c>
      <c r="P234" s="119">
        <f>IF(M234&lt;1,"",M234/O234)</f>
      </c>
    </row>
    <row r="235" spans="1:16" ht="15">
      <c r="A235" s="56"/>
      <c r="C235" s="58"/>
      <c r="D235" s="62"/>
      <c r="E235" s="57" t="s">
        <v>3</v>
      </c>
      <c r="F235" s="64"/>
      <c r="G235" s="64"/>
      <c r="H235" s="64"/>
      <c r="I235" s="64"/>
      <c r="J235" s="64"/>
      <c r="K235" s="64"/>
      <c r="L235" s="67"/>
      <c r="M235" s="67"/>
      <c r="N235" s="67"/>
      <c r="O235" s="67"/>
      <c r="P235" s="67"/>
    </row>
    <row r="236" spans="1:16" ht="16.5" thickBot="1">
      <c r="A236" s="110"/>
      <c r="B236" s="111"/>
      <c r="C236" s="112"/>
      <c r="D236" s="113"/>
      <c r="E236" s="114" t="s">
        <v>4</v>
      </c>
      <c r="F236" s="115"/>
      <c r="G236" s="115"/>
      <c r="H236" s="115"/>
      <c r="I236" s="115"/>
      <c r="J236" s="115"/>
      <c r="K236" s="115"/>
      <c r="L236" s="116"/>
      <c r="M236" s="117">
        <f>SUM(L235:L236)</f>
        <v>0</v>
      </c>
      <c r="N236" s="116" t="str">
        <f>"/"</f>
        <v>/</v>
      </c>
      <c r="O236" s="118">
        <f>COUNTIF(F235:K236,"&gt;0")</f>
        <v>0</v>
      </c>
      <c r="P236" s="119">
        <f>IF(M236&lt;1,"",M236/O236)</f>
      </c>
    </row>
    <row r="237" spans="1:16" ht="15">
      <c r="A237" s="56"/>
      <c r="C237" s="58"/>
      <c r="D237" s="62"/>
      <c r="E237" s="57" t="s">
        <v>3</v>
      </c>
      <c r="F237" s="64"/>
      <c r="G237" s="64"/>
      <c r="H237" s="64"/>
      <c r="I237" s="64"/>
      <c r="J237" s="64"/>
      <c r="K237" s="64"/>
      <c r="L237" s="67"/>
      <c r="M237" s="67"/>
      <c r="N237" s="67"/>
      <c r="O237" s="67"/>
      <c r="P237" s="67"/>
    </row>
    <row r="238" spans="1:16" ht="16.5" thickBot="1">
      <c r="A238" s="110"/>
      <c r="B238" s="111"/>
      <c r="C238" s="112"/>
      <c r="D238" s="113"/>
      <c r="E238" s="114" t="s">
        <v>4</v>
      </c>
      <c r="F238" s="115"/>
      <c r="G238" s="115"/>
      <c r="H238" s="115"/>
      <c r="I238" s="115"/>
      <c r="J238" s="115"/>
      <c r="K238" s="115"/>
      <c r="L238" s="116"/>
      <c r="M238" s="117">
        <f>SUM(L237:L238)</f>
        <v>0</v>
      </c>
      <c r="N238" s="116" t="str">
        <f>"/"</f>
        <v>/</v>
      </c>
      <c r="O238" s="118">
        <f>COUNTIF(F237:K238,"&gt;0")</f>
        <v>0</v>
      </c>
      <c r="P238" s="119">
        <f>IF(M238&lt;1,"",M238/O238)</f>
      </c>
    </row>
    <row r="239" spans="1:16" ht="15">
      <c r="A239" s="56"/>
      <c r="C239" s="58"/>
      <c r="D239" s="62"/>
      <c r="E239" s="57" t="s">
        <v>3</v>
      </c>
      <c r="F239" s="64"/>
      <c r="G239" s="64"/>
      <c r="H239" s="64"/>
      <c r="I239" s="64"/>
      <c r="J239" s="64"/>
      <c r="K239" s="64"/>
      <c r="L239" s="67"/>
      <c r="M239" s="67"/>
      <c r="N239" s="67"/>
      <c r="O239" s="67"/>
      <c r="P239" s="67"/>
    </row>
    <row r="240" spans="1:16" ht="16.5" thickBot="1">
      <c r="A240" s="110"/>
      <c r="B240" s="111"/>
      <c r="C240" s="112"/>
      <c r="D240" s="113"/>
      <c r="E240" s="114" t="s">
        <v>4</v>
      </c>
      <c r="F240" s="115"/>
      <c r="G240" s="115"/>
      <c r="H240" s="115"/>
      <c r="I240" s="115"/>
      <c r="J240" s="115"/>
      <c r="K240" s="115"/>
      <c r="L240" s="116"/>
      <c r="M240" s="117">
        <f>SUM(L239:L240)</f>
        <v>0</v>
      </c>
      <c r="N240" s="116" t="str">
        <f>"/"</f>
        <v>/</v>
      </c>
      <c r="O240" s="118">
        <f>COUNTIF(F239:K240,"&gt;0")</f>
        <v>0</v>
      </c>
      <c r="P240" s="119">
        <f>IF(M240&lt;1,"",M240/O240)</f>
      </c>
    </row>
    <row r="241" spans="1:16" ht="15">
      <c r="A241" s="56"/>
      <c r="C241" s="58"/>
      <c r="D241" s="62"/>
      <c r="E241" s="57" t="s">
        <v>3</v>
      </c>
      <c r="F241" s="64"/>
      <c r="G241" s="64"/>
      <c r="H241" s="64"/>
      <c r="I241" s="64"/>
      <c r="J241" s="64"/>
      <c r="K241" s="64"/>
      <c r="L241" s="67"/>
      <c r="M241" s="67"/>
      <c r="N241" s="67"/>
      <c r="O241" s="67"/>
      <c r="P241" s="67"/>
    </row>
    <row r="242" spans="1:16" ht="16.5" thickBot="1">
      <c r="A242" s="110"/>
      <c r="B242" s="111"/>
      <c r="C242" s="112"/>
      <c r="D242" s="113"/>
      <c r="E242" s="114" t="s">
        <v>4</v>
      </c>
      <c r="F242" s="115"/>
      <c r="G242" s="115"/>
      <c r="H242" s="115"/>
      <c r="I242" s="115"/>
      <c r="J242" s="115"/>
      <c r="K242" s="115"/>
      <c r="L242" s="116"/>
      <c r="M242" s="117">
        <f>SUM(L241:L242)</f>
        <v>0</v>
      </c>
      <c r="N242" s="116" t="str">
        <f>"/"</f>
        <v>/</v>
      </c>
      <c r="O242" s="118">
        <f>COUNTIF(F241:K242,"&gt;0")</f>
        <v>0</v>
      </c>
      <c r="P242" s="119">
        <f>IF(M242&lt;1,"",M242/O242)</f>
      </c>
    </row>
    <row r="243" spans="1:16" ht="15">
      <c r="A243" s="56"/>
      <c r="C243" s="58"/>
      <c r="D243" s="62"/>
      <c r="E243" s="57" t="s">
        <v>3</v>
      </c>
      <c r="F243" s="64"/>
      <c r="G243" s="64"/>
      <c r="H243" s="64"/>
      <c r="I243" s="64"/>
      <c r="J243" s="64"/>
      <c r="K243" s="64"/>
      <c r="L243" s="67"/>
      <c r="M243" s="67"/>
      <c r="N243" s="67"/>
      <c r="O243" s="67"/>
      <c r="P243" s="67"/>
    </row>
    <row r="244" spans="1:16" ht="16.5" thickBot="1">
      <c r="A244" s="110"/>
      <c r="B244" s="111"/>
      <c r="C244" s="112"/>
      <c r="D244" s="113"/>
      <c r="E244" s="114" t="s">
        <v>4</v>
      </c>
      <c r="F244" s="115"/>
      <c r="G244" s="115"/>
      <c r="H244" s="115"/>
      <c r="I244" s="115"/>
      <c r="J244" s="115"/>
      <c r="K244" s="115"/>
      <c r="L244" s="116"/>
      <c r="M244" s="117">
        <f>SUM(L243:L244)</f>
        <v>0</v>
      </c>
      <c r="N244" s="116" t="str">
        <f>"/"</f>
        <v>/</v>
      </c>
      <c r="O244" s="118">
        <f>COUNTIF(F243:K244,"&gt;0")</f>
        <v>0</v>
      </c>
      <c r="P244" s="119">
        <f>IF(M244&lt;1,"",M244/O244)</f>
      </c>
    </row>
    <row r="245" spans="1:16" ht="15">
      <c r="A245" s="56"/>
      <c r="C245" s="58"/>
      <c r="D245" s="62"/>
      <c r="E245" s="57" t="s">
        <v>3</v>
      </c>
      <c r="F245" s="64"/>
      <c r="G245" s="64"/>
      <c r="H245" s="64"/>
      <c r="I245" s="64"/>
      <c r="J245" s="64"/>
      <c r="K245" s="64"/>
      <c r="L245" s="67"/>
      <c r="M245" s="67"/>
      <c r="N245" s="67"/>
      <c r="O245" s="67"/>
      <c r="P245" s="67"/>
    </row>
    <row r="246" spans="1:16" ht="16.5" thickBot="1">
      <c r="A246" s="110"/>
      <c r="B246" s="111"/>
      <c r="C246" s="112"/>
      <c r="D246" s="113"/>
      <c r="E246" s="114" t="s">
        <v>4</v>
      </c>
      <c r="F246" s="115"/>
      <c r="G246" s="115"/>
      <c r="H246" s="115"/>
      <c r="I246" s="115"/>
      <c r="J246" s="115"/>
      <c r="K246" s="115"/>
      <c r="L246" s="116"/>
      <c r="M246" s="117">
        <f>SUM(L245:L246)</f>
        <v>0</v>
      </c>
      <c r="N246" s="116" t="str">
        <f>"/"</f>
        <v>/</v>
      </c>
      <c r="O246" s="118">
        <f>COUNTIF(F245:K246,"&gt;0")</f>
        <v>0</v>
      </c>
      <c r="P246" s="119">
        <f>IF(M246&lt;1,"",M246/O246)</f>
      </c>
    </row>
    <row r="247" spans="1:16" ht="15">
      <c r="A247" s="56"/>
      <c r="C247" s="58"/>
      <c r="D247" s="62"/>
      <c r="E247" s="57" t="s">
        <v>3</v>
      </c>
      <c r="F247" s="64"/>
      <c r="G247" s="64"/>
      <c r="H247" s="64"/>
      <c r="I247" s="64"/>
      <c r="J247" s="64"/>
      <c r="K247" s="64"/>
      <c r="L247" s="67"/>
      <c r="M247" s="67"/>
      <c r="N247" s="67"/>
      <c r="O247" s="67"/>
      <c r="P247" s="67"/>
    </row>
    <row r="248" spans="1:16" ht="16.5" thickBot="1">
      <c r="A248" s="110"/>
      <c r="B248" s="111"/>
      <c r="C248" s="112"/>
      <c r="D248" s="113"/>
      <c r="E248" s="114" t="s">
        <v>4</v>
      </c>
      <c r="F248" s="115"/>
      <c r="G248" s="115"/>
      <c r="H248" s="115"/>
      <c r="I248" s="115"/>
      <c r="J248" s="115"/>
      <c r="K248" s="115"/>
      <c r="L248" s="116"/>
      <c r="M248" s="117">
        <f>SUM(L247:L248)</f>
        <v>0</v>
      </c>
      <c r="N248" s="116" t="str">
        <f>"/"</f>
        <v>/</v>
      </c>
      <c r="O248" s="118">
        <f>COUNTIF(F247:K248,"&gt;0")</f>
        <v>0</v>
      </c>
      <c r="P248" s="119">
        <f>IF(M248&lt;1,"",M248/O248)</f>
      </c>
    </row>
    <row r="249" spans="1:16" ht="15">
      <c r="A249" s="56"/>
      <c r="C249" s="58"/>
      <c r="D249" s="62"/>
      <c r="E249" s="57" t="s">
        <v>3</v>
      </c>
      <c r="F249" s="64"/>
      <c r="G249" s="64"/>
      <c r="H249" s="64"/>
      <c r="I249" s="64"/>
      <c r="J249" s="64"/>
      <c r="K249" s="64"/>
      <c r="L249" s="67"/>
      <c r="M249" s="67"/>
      <c r="N249" s="67"/>
      <c r="O249" s="67"/>
      <c r="P249" s="67"/>
    </row>
    <row r="250" spans="1:16" ht="16.5" thickBot="1">
      <c r="A250" s="110"/>
      <c r="B250" s="111"/>
      <c r="C250" s="112"/>
      <c r="D250" s="113"/>
      <c r="E250" s="114" t="s">
        <v>4</v>
      </c>
      <c r="F250" s="115"/>
      <c r="G250" s="115"/>
      <c r="H250" s="115"/>
      <c r="I250" s="115"/>
      <c r="J250" s="115"/>
      <c r="K250" s="115"/>
      <c r="L250" s="116"/>
      <c r="M250" s="117">
        <f>SUM(L249:L250)</f>
        <v>0</v>
      </c>
      <c r="N250" s="116" t="str">
        <f>"/"</f>
        <v>/</v>
      </c>
      <c r="O250" s="118">
        <f>COUNTIF(F249:K250,"&gt;0")</f>
        <v>0</v>
      </c>
      <c r="P250" s="119">
        <f>IF(M250&lt;1,"",M250/O250)</f>
      </c>
    </row>
    <row r="251" spans="1:16" ht="15">
      <c r="A251" s="56"/>
      <c r="C251" s="58"/>
      <c r="D251" s="62"/>
      <c r="E251" s="57" t="s">
        <v>3</v>
      </c>
      <c r="F251" s="64"/>
      <c r="G251" s="64"/>
      <c r="H251" s="64"/>
      <c r="I251" s="64"/>
      <c r="J251" s="64"/>
      <c r="K251" s="64"/>
      <c r="L251" s="67"/>
      <c r="M251" s="67"/>
      <c r="N251" s="67"/>
      <c r="O251" s="67"/>
      <c r="P251" s="67"/>
    </row>
    <row r="252" spans="1:16" ht="16.5" thickBot="1">
      <c r="A252" s="110"/>
      <c r="B252" s="111"/>
      <c r="C252" s="112"/>
      <c r="D252" s="113"/>
      <c r="E252" s="114" t="s">
        <v>4</v>
      </c>
      <c r="F252" s="115"/>
      <c r="G252" s="115"/>
      <c r="H252" s="115"/>
      <c r="I252" s="115"/>
      <c r="J252" s="115"/>
      <c r="K252" s="115"/>
      <c r="L252" s="116"/>
      <c r="M252" s="117">
        <f>SUM(L251:L252)</f>
        <v>0</v>
      </c>
      <c r="N252" s="116" t="str">
        <f>"/"</f>
        <v>/</v>
      </c>
      <c r="O252" s="118">
        <f>COUNTIF(F251:K252,"&gt;0")</f>
        <v>0</v>
      </c>
      <c r="P252" s="119">
        <f>IF(M252&lt;1,"",M252/O252)</f>
      </c>
    </row>
    <row r="253" spans="1:16" ht="15">
      <c r="A253" s="56"/>
      <c r="C253" s="58"/>
      <c r="D253" s="62"/>
      <c r="E253" s="57" t="s">
        <v>3</v>
      </c>
      <c r="F253" s="64"/>
      <c r="G253" s="64"/>
      <c r="H253" s="64"/>
      <c r="I253" s="64"/>
      <c r="J253" s="64"/>
      <c r="K253" s="64"/>
      <c r="L253" s="67"/>
      <c r="M253" s="67"/>
      <c r="N253" s="67"/>
      <c r="O253" s="67"/>
      <c r="P253" s="67"/>
    </row>
    <row r="254" spans="1:16" ht="16.5" thickBot="1">
      <c r="A254" s="110"/>
      <c r="B254" s="111"/>
      <c r="C254" s="112"/>
      <c r="D254" s="113"/>
      <c r="E254" s="114" t="s">
        <v>4</v>
      </c>
      <c r="F254" s="115"/>
      <c r="G254" s="115"/>
      <c r="H254" s="115"/>
      <c r="I254" s="115"/>
      <c r="J254" s="115"/>
      <c r="K254" s="115"/>
      <c r="L254" s="116"/>
      <c r="M254" s="117">
        <f>SUM(L253:L254)</f>
        <v>0</v>
      </c>
      <c r="N254" s="116" t="str">
        <f>"/"</f>
        <v>/</v>
      </c>
      <c r="O254" s="118">
        <f>COUNTIF(F253:K254,"&gt;0")</f>
        <v>0</v>
      </c>
      <c r="P254" s="119">
        <f>IF(M254&lt;1,"",M254/O254)</f>
      </c>
    </row>
    <row r="255" spans="1:16" ht="15">
      <c r="A255" s="56"/>
      <c r="C255" s="58"/>
      <c r="D255" s="62"/>
      <c r="E255" s="57" t="s">
        <v>3</v>
      </c>
      <c r="F255" s="64"/>
      <c r="G255" s="64"/>
      <c r="H255" s="64"/>
      <c r="I255" s="64"/>
      <c r="J255" s="64"/>
      <c r="K255" s="64"/>
      <c r="L255" s="67"/>
      <c r="M255" s="67"/>
      <c r="N255" s="67"/>
      <c r="O255" s="67"/>
      <c r="P255" s="67"/>
    </row>
    <row r="256" spans="1:16" ht="16.5" thickBot="1">
      <c r="A256" s="110"/>
      <c r="B256" s="111"/>
      <c r="C256" s="112"/>
      <c r="D256" s="113"/>
      <c r="E256" s="114" t="s">
        <v>4</v>
      </c>
      <c r="F256" s="115"/>
      <c r="G256" s="115"/>
      <c r="H256" s="115"/>
      <c r="I256" s="115"/>
      <c r="J256" s="115"/>
      <c r="K256" s="115"/>
      <c r="L256" s="116"/>
      <c r="M256" s="117">
        <f>SUM(L255:L256)</f>
        <v>0</v>
      </c>
      <c r="N256" s="116" t="str">
        <f>"/"</f>
        <v>/</v>
      </c>
      <c r="O256" s="118">
        <f>COUNTIF(F255:K256,"&gt;0")</f>
        <v>0</v>
      </c>
      <c r="P256" s="119">
        <f>IF(M256&lt;1,"",M256/O256)</f>
      </c>
    </row>
    <row r="257" spans="1:16" ht="15">
      <c r="A257" s="56"/>
      <c r="C257" s="58"/>
      <c r="D257" s="62"/>
      <c r="E257" s="57" t="s">
        <v>3</v>
      </c>
      <c r="F257" s="64"/>
      <c r="G257" s="64"/>
      <c r="H257" s="64"/>
      <c r="I257" s="64"/>
      <c r="J257" s="64"/>
      <c r="K257" s="64"/>
      <c r="L257" s="67"/>
      <c r="M257" s="67"/>
      <c r="N257" s="67"/>
      <c r="O257" s="67"/>
      <c r="P257" s="67"/>
    </row>
    <row r="258" spans="1:16" ht="16.5" thickBot="1">
      <c r="A258" s="110"/>
      <c r="B258" s="111"/>
      <c r="C258" s="112"/>
      <c r="D258" s="113"/>
      <c r="E258" s="114" t="s">
        <v>4</v>
      </c>
      <c r="F258" s="115"/>
      <c r="G258" s="115"/>
      <c r="H258" s="115"/>
      <c r="I258" s="115"/>
      <c r="J258" s="115"/>
      <c r="K258" s="115"/>
      <c r="L258" s="116"/>
      <c r="M258" s="117">
        <f>SUM(L257:L258)</f>
        <v>0</v>
      </c>
      <c r="N258" s="116" t="str">
        <f>"/"</f>
        <v>/</v>
      </c>
      <c r="O258" s="118">
        <f>COUNTIF(F257:K258,"&gt;0")</f>
        <v>0</v>
      </c>
      <c r="P258" s="119">
        <f>IF(M258&lt;1,"",M258/O258)</f>
      </c>
    </row>
    <row r="259" spans="1:16" ht="15">
      <c r="A259" s="56"/>
      <c r="C259" s="58"/>
      <c r="D259" s="62"/>
      <c r="E259" s="57" t="s">
        <v>3</v>
      </c>
      <c r="F259" s="64"/>
      <c r="G259" s="64"/>
      <c r="H259" s="64"/>
      <c r="I259" s="64"/>
      <c r="J259" s="64"/>
      <c r="K259" s="64"/>
      <c r="L259" s="67"/>
      <c r="M259" s="67"/>
      <c r="N259" s="67"/>
      <c r="O259" s="67"/>
      <c r="P259" s="67"/>
    </row>
    <row r="260" spans="1:16" ht="16.5" thickBot="1">
      <c r="A260" s="110"/>
      <c r="B260" s="111"/>
      <c r="C260" s="112"/>
      <c r="D260" s="113"/>
      <c r="E260" s="114" t="s">
        <v>4</v>
      </c>
      <c r="F260" s="115"/>
      <c r="G260" s="115"/>
      <c r="H260" s="115"/>
      <c r="I260" s="115"/>
      <c r="J260" s="115"/>
      <c r="K260" s="115"/>
      <c r="L260" s="116"/>
      <c r="M260" s="117">
        <f>SUM(L259:L260)</f>
        <v>0</v>
      </c>
      <c r="N260" s="116" t="str">
        <f>"/"</f>
        <v>/</v>
      </c>
      <c r="O260" s="118">
        <f>COUNTIF(F259:K260,"&gt;0")</f>
        <v>0</v>
      </c>
      <c r="P260" s="119">
        <f>IF(M260&lt;1,"",M260/O260)</f>
      </c>
    </row>
    <row r="261" spans="1:16" ht="15">
      <c r="A261" s="56"/>
      <c r="C261" s="58"/>
      <c r="D261" s="62"/>
      <c r="E261" s="57" t="s">
        <v>3</v>
      </c>
      <c r="F261" s="64"/>
      <c r="G261" s="64"/>
      <c r="H261" s="64"/>
      <c r="I261" s="64"/>
      <c r="J261" s="64"/>
      <c r="K261" s="64"/>
      <c r="L261" s="67"/>
      <c r="M261" s="67"/>
      <c r="N261" s="67"/>
      <c r="O261" s="67"/>
      <c r="P261" s="67"/>
    </row>
    <row r="262" spans="1:16" ht="16.5" thickBot="1">
      <c r="A262" s="110"/>
      <c r="B262" s="111"/>
      <c r="C262" s="112"/>
      <c r="D262" s="113"/>
      <c r="E262" s="114" t="s">
        <v>4</v>
      </c>
      <c r="F262" s="115"/>
      <c r="G262" s="115"/>
      <c r="H262" s="115"/>
      <c r="I262" s="115"/>
      <c r="J262" s="115"/>
      <c r="K262" s="115"/>
      <c r="L262" s="116"/>
      <c r="M262" s="117">
        <f>SUM(L261:L262)</f>
        <v>0</v>
      </c>
      <c r="N262" s="116" t="str">
        <f>"/"</f>
        <v>/</v>
      </c>
      <c r="O262" s="118">
        <f>COUNTIF(F261:K262,"&gt;0")</f>
        <v>0</v>
      </c>
      <c r="P262" s="119">
        <f>IF(M262&lt;1,"",M262/O262)</f>
      </c>
    </row>
    <row r="263" spans="1:16" ht="15">
      <c r="A263" s="56"/>
      <c r="C263" s="58"/>
      <c r="D263" s="62"/>
      <c r="E263" s="57" t="s">
        <v>3</v>
      </c>
      <c r="F263" s="64"/>
      <c r="G263" s="64"/>
      <c r="H263" s="64"/>
      <c r="I263" s="64"/>
      <c r="J263" s="64"/>
      <c r="K263" s="64"/>
      <c r="L263" s="67"/>
      <c r="M263" s="67"/>
      <c r="N263" s="67"/>
      <c r="O263" s="67"/>
      <c r="P263" s="67"/>
    </row>
    <row r="264" spans="1:16" ht="16.5" thickBot="1">
      <c r="A264" s="110"/>
      <c r="B264" s="111"/>
      <c r="C264" s="112"/>
      <c r="D264" s="113"/>
      <c r="E264" s="114" t="s">
        <v>4</v>
      </c>
      <c r="F264" s="115"/>
      <c r="G264" s="115"/>
      <c r="H264" s="115"/>
      <c r="I264" s="115"/>
      <c r="J264" s="115"/>
      <c r="K264" s="115"/>
      <c r="L264" s="116"/>
      <c r="M264" s="117">
        <f>SUM(L263:L264)</f>
        <v>0</v>
      </c>
      <c r="N264" s="116" t="str">
        <f>"/"</f>
        <v>/</v>
      </c>
      <c r="O264" s="118">
        <f>COUNTIF(F263:K264,"&gt;0")</f>
        <v>0</v>
      </c>
      <c r="P264" s="119">
        <f>IF(M264&lt;1,"",M264/O264)</f>
      </c>
    </row>
    <row r="265" spans="1:16" ht="15">
      <c r="A265" s="56"/>
      <c r="C265" s="58"/>
      <c r="D265" s="62"/>
      <c r="E265" s="57" t="s">
        <v>3</v>
      </c>
      <c r="F265" s="64"/>
      <c r="G265" s="64"/>
      <c r="H265" s="64"/>
      <c r="I265" s="64"/>
      <c r="J265" s="64"/>
      <c r="K265" s="64"/>
      <c r="L265" s="67"/>
      <c r="M265" s="67"/>
      <c r="N265" s="67"/>
      <c r="O265" s="67"/>
      <c r="P265" s="67"/>
    </row>
    <row r="266" spans="1:16" ht="16.5" thickBot="1">
      <c r="A266" s="110"/>
      <c r="B266" s="111"/>
      <c r="C266" s="112"/>
      <c r="D266" s="113"/>
      <c r="E266" s="114" t="s">
        <v>4</v>
      </c>
      <c r="F266" s="115"/>
      <c r="G266" s="115"/>
      <c r="H266" s="115"/>
      <c r="I266" s="115"/>
      <c r="J266" s="115"/>
      <c r="K266" s="115"/>
      <c r="L266" s="116"/>
      <c r="M266" s="117">
        <f>SUM(L265:L266)</f>
        <v>0</v>
      </c>
      <c r="N266" s="116" t="str">
        <f>"/"</f>
        <v>/</v>
      </c>
      <c r="O266" s="118">
        <f>COUNTIF(F265:K266,"&gt;0")</f>
        <v>0</v>
      </c>
      <c r="P266" s="119">
        <f>IF(M266&lt;1,"",M266/O266)</f>
      </c>
    </row>
    <row r="267" spans="1:16" ht="15">
      <c r="A267" s="56"/>
      <c r="C267" s="58"/>
      <c r="D267" s="62"/>
      <c r="E267" s="57" t="s">
        <v>3</v>
      </c>
      <c r="F267" s="64"/>
      <c r="G267" s="64"/>
      <c r="H267" s="64"/>
      <c r="I267" s="64"/>
      <c r="J267" s="64"/>
      <c r="K267" s="64"/>
      <c r="L267" s="67"/>
      <c r="M267" s="67"/>
      <c r="N267" s="67"/>
      <c r="O267" s="67"/>
      <c r="P267" s="67"/>
    </row>
    <row r="268" spans="1:16" ht="16.5" thickBot="1">
      <c r="A268" s="110"/>
      <c r="B268" s="111"/>
      <c r="C268" s="112"/>
      <c r="D268" s="113"/>
      <c r="E268" s="114" t="s">
        <v>4</v>
      </c>
      <c r="F268" s="115"/>
      <c r="G268" s="115"/>
      <c r="H268" s="115"/>
      <c r="I268" s="115"/>
      <c r="J268" s="115"/>
      <c r="K268" s="115"/>
      <c r="L268" s="116"/>
      <c r="M268" s="117">
        <f>SUM(L267:L268)</f>
        <v>0</v>
      </c>
      <c r="N268" s="116" t="str">
        <f>"/"</f>
        <v>/</v>
      </c>
      <c r="O268" s="118">
        <f>COUNTIF(F267:K268,"&gt;0")</f>
        <v>0</v>
      </c>
      <c r="P268" s="119">
        <f>IF(M268&lt;1,"",M268/O268)</f>
      </c>
    </row>
    <row r="269" spans="1:16" ht="15">
      <c r="A269" s="56"/>
      <c r="C269" s="58"/>
      <c r="D269" s="62"/>
      <c r="E269" s="57" t="s">
        <v>3</v>
      </c>
      <c r="F269" s="64"/>
      <c r="G269" s="64"/>
      <c r="H269" s="64"/>
      <c r="I269" s="64"/>
      <c r="J269" s="64"/>
      <c r="K269" s="64"/>
      <c r="L269" s="67"/>
      <c r="M269" s="67"/>
      <c r="N269" s="67"/>
      <c r="O269" s="67"/>
      <c r="P269" s="67"/>
    </row>
    <row r="270" spans="1:16" ht="16.5" thickBot="1">
      <c r="A270" s="110"/>
      <c r="B270" s="111"/>
      <c r="C270" s="112"/>
      <c r="D270" s="113"/>
      <c r="E270" s="114" t="s">
        <v>4</v>
      </c>
      <c r="F270" s="115"/>
      <c r="G270" s="115"/>
      <c r="H270" s="115"/>
      <c r="I270" s="115"/>
      <c r="J270" s="115"/>
      <c r="K270" s="115"/>
      <c r="L270" s="116"/>
      <c r="M270" s="117">
        <f>SUM(L269:L270)</f>
        <v>0</v>
      </c>
      <c r="N270" s="116" t="str">
        <f>"/"</f>
        <v>/</v>
      </c>
      <c r="O270" s="118">
        <f>COUNTIF(F269:K270,"&gt;0")</f>
        <v>0</v>
      </c>
      <c r="P270" s="119">
        <f>IF(M270&lt;1,"",M270/O270)</f>
      </c>
    </row>
    <row r="271" spans="1:16" ht="15">
      <c r="A271" s="56"/>
      <c r="C271" s="58"/>
      <c r="D271" s="62"/>
      <c r="E271" s="57" t="s">
        <v>3</v>
      </c>
      <c r="F271" s="64"/>
      <c r="G271" s="64"/>
      <c r="H271" s="64"/>
      <c r="I271" s="64"/>
      <c r="J271" s="64"/>
      <c r="K271" s="64"/>
      <c r="L271" s="67"/>
      <c r="M271" s="67"/>
      <c r="N271" s="67"/>
      <c r="O271" s="67"/>
      <c r="P271" s="67"/>
    </row>
    <row r="272" spans="1:16" ht="16.5" thickBot="1">
      <c r="A272" s="110"/>
      <c r="B272" s="111"/>
      <c r="C272" s="112"/>
      <c r="D272" s="113"/>
      <c r="E272" s="114" t="s">
        <v>4</v>
      </c>
      <c r="F272" s="115"/>
      <c r="G272" s="115"/>
      <c r="H272" s="115"/>
      <c r="I272" s="115"/>
      <c r="J272" s="115"/>
      <c r="K272" s="115"/>
      <c r="L272" s="116"/>
      <c r="M272" s="117">
        <f>SUM(L271:L272)</f>
        <v>0</v>
      </c>
      <c r="N272" s="116" t="str">
        <f>"/"</f>
        <v>/</v>
      </c>
      <c r="O272" s="118">
        <f>COUNTIF(F271:K272,"&gt;0")</f>
        <v>0</v>
      </c>
      <c r="P272" s="119">
        <f>IF(M272&lt;1,"",M272/O272)</f>
      </c>
    </row>
    <row r="273" spans="1:16" ht="15">
      <c r="A273" s="56"/>
      <c r="C273" s="58"/>
      <c r="D273" s="62"/>
      <c r="E273" s="57" t="s">
        <v>3</v>
      </c>
      <c r="F273" s="64"/>
      <c r="G273" s="64"/>
      <c r="H273" s="64"/>
      <c r="I273" s="64"/>
      <c r="J273" s="64"/>
      <c r="K273" s="64"/>
      <c r="L273" s="67"/>
      <c r="M273" s="67"/>
      <c r="N273" s="67"/>
      <c r="O273" s="67"/>
      <c r="P273" s="67"/>
    </row>
    <row r="274" spans="1:16" ht="16.5" thickBot="1">
      <c r="A274" s="110"/>
      <c r="B274" s="111"/>
      <c r="C274" s="112"/>
      <c r="D274" s="113"/>
      <c r="E274" s="114" t="s">
        <v>4</v>
      </c>
      <c r="F274" s="115"/>
      <c r="G274" s="115"/>
      <c r="H274" s="115"/>
      <c r="I274" s="115"/>
      <c r="J274" s="115"/>
      <c r="K274" s="115"/>
      <c r="L274" s="116"/>
      <c r="M274" s="117">
        <f>SUM(L273:L274)</f>
        <v>0</v>
      </c>
      <c r="N274" s="116" t="str">
        <f>"/"</f>
        <v>/</v>
      </c>
      <c r="O274" s="118">
        <f>COUNTIF(F273:K274,"&gt;0")</f>
        <v>0</v>
      </c>
      <c r="P274" s="119">
        <f>IF(M274&lt;1,"",M274/O274)</f>
      </c>
    </row>
    <row r="275" spans="1:16" ht="15">
      <c r="A275" s="56"/>
      <c r="C275" s="58"/>
      <c r="D275" s="62"/>
      <c r="E275" s="57" t="s">
        <v>3</v>
      </c>
      <c r="F275" s="64"/>
      <c r="G275" s="64"/>
      <c r="H275" s="64"/>
      <c r="I275" s="64"/>
      <c r="J275" s="64"/>
      <c r="K275" s="64"/>
      <c r="L275" s="67"/>
      <c r="M275" s="67"/>
      <c r="N275" s="67"/>
      <c r="O275" s="67"/>
      <c r="P275" s="67"/>
    </row>
    <row r="276" spans="1:16" ht="16.5" thickBot="1">
      <c r="A276" s="110"/>
      <c r="B276" s="111"/>
      <c r="C276" s="112"/>
      <c r="D276" s="113"/>
      <c r="E276" s="114" t="s">
        <v>4</v>
      </c>
      <c r="F276" s="115"/>
      <c r="G276" s="115"/>
      <c r="H276" s="115"/>
      <c r="I276" s="115"/>
      <c r="J276" s="115"/>
      <c r="K276" s="115"/>
      <c r="L276" s="116"/>
      <c r="M276" s="117">
        <f>SUM(L275:L276)</f>
        <v>0</v>
      </c>
      <c r="N276" s="116" t="str">
        <f>"/"</f>
        <v>/</v>
      </c>
      <c r="O276" s="118">
        <f>COUNTIF(F275:K276,"&gt;0")</f>
        <v>0</v>
      </c>
      <c r="P276" s="119">
        <f>IF(M276&lt;1,"",M276/O276)</f>
      </c>
    </row>
    <row r="277" spans="1:16" ht="15">
      <c r="A277" s="56"/>
      <c r="C277" s="58"/>
      <c r="D277" s="62"/>
      <c r="E277" s="57" t="s">
        <v>3</v>
      </c>
      <c r="F277" s="64"/>
      <c r="G277" s="64"/>
      <c r="H277" s="64"/>
      <c r="I277" s="64"/>
      <c r="J277" s="64"/>
      <c r="K277" s="64"/>
      <c r="L277" s="67"/>
      <c r="M277" s="67"/>
      <c r="N277" s="67"/>
      <c r="O277" s="67"/>
      <c r="P277" s="67"/>
    </row>
    <row r="278" spans="1:16" ht="16.5" thickBot="1">
      <c r="A278" s="110"/>
      <c r="B278" s="111"/>
      <c r="C278" s="112"/>
      <c r="D278" s="113"/>
      <c r="E278" s="114" t="s">
        <v>4</v>
      </c>
      <c r="F278" s="115"/>
      <c r="G278" s="115"/>
      <c r="H278" s="115"/>
      <c r="I278" s="115"/>
      <c r="J278" s="115"/>
      <c r="K278" s="115"/>
      <c r="L278" s="116"/>
      <c r="M278" s="117">
        <f>SUM(L277:L278)</f>
        <v>0</v>
      </c>
      <c r="N278" s="116" t="str">
        <f>"/"</f>
        <v>/</v>
      </c>
      <c r="O278" s="118">
        <f>COUNTIF(F277:K278,"&gt;0")</f>
        <v>0</v>
      </c>
      <c r="P278" s="119">
        <f>IF(M278&lt;1,"",M278/O278)</f>
      </c>
    </row>
    <row r="279" spans="1:16" ht="15">
      <c r="A279" s="56"/>
      <c r="C279" s="58"/>
      <c r="D279" s="62"/>
      <c r="E279" s="57" t="s">
        <v>3</v>
      </c>
      <c r="F279" s="64"/>
      <c r="G279" s="64"/>
      <c r="H279" s="64"/>
      <c r="I279" s="64"/>
      <c r="J279" s="64"/>
      <c r="K279" s="64"/>
      <c r="L279" s="67"/>
      <c r="M279" s="67"/>
      <c r="N279" s="67"/>
      <c r="O279" s="67"/>
      <c r="P279" s="67"/>
    </row>
    <row r="280" spans="1:16" ht="16.5" thickBot="1">
      <c r="A280" s="110"/>
      <c r="B280" s="111"/>
      <c r="C280" s="112"/>
      <c r="D280" s="113"/>
      <c r="E280" s="114" t="s">
        <v>4</v>
      </c>
      <c r="F280" s="115"/>
      <c r="G280" s="115"/>
      <c r="H280" s="115"/>
      <c r="I280" s="115"/>
      <c r="J280" s="115"/>
      <c r="K280" s="115"/>
      <c r="L280" s="116"/>
      <c r="M280" s="117">
        <f>SUM(L279:L280)</f>
        <v>0</v>
      </c>
      <c r="N280" s="116" t="str">
        <f>"/"</f>
        <v>/</v>
      </c>
      <c r="O280" s="118">
        <f>COUNTIF(F279:K280,"&gt;0")</f>
        <v>0</v>
      </c>
      <c r="P280" s="119">
        <f>IF(M280&lt;1,"",M280/O280)</f>
      </c>
    </row>
    <row r="281" spans="1:16" ht="15">
      <c r="A281" s="56"/>
      <c r="C281" s="58"/>
      <c r="D281" s="62"/>
      <c r="E281" s="57" t="s">
        <v>3</v>
      </c>
      <c r="F281" s="64"/>
      <c r="G281" s="64"/>
      <c r="H281" s="64"/>
      <c r="I281" s="64"/>
      <c r="J281" s="64"/>
      <c r="K281" s="64"/>
      <c r="L281" s="67"/>
      <c r="M281" s="67"/>
      <c r="N281" s="67"/>
      <c r="O281" s="67"/>
      <c r="P281" s="67"/>
    </row>
    <row r="282" spans="1:16" ht="16.5" thickBot="1">
      <c r="A282" s="110"/>
      <c r="B282" s="111"/>
      <c r="C282" s="112"/>
      <c r="D282" s="113"/>
      <c r="E282" s="114" t="s">
        <v>4</v>
      </c>
      <c r="F282" s="115"/>
      <c r="G282" s="115"/>
      <c r="H282" s="115"/>
      <c r="I282" s="115"/>
      <c r="J282" s="115"/>
      <c r="K282" s="115"/>
      <c r="L282" s="116"/>
      <c r="M282" s="117">
        <f>SUM(L281:L282)</f>
        <v>0</v>
      </c>
      <c r="N282" s="116" t="str">
        <f>"/"</f>
        <v>/</v>
      </c>
      <c r="O282" s="118">
        <f>COUNTIF(F281:K282,"&gt;0")</f>
        <v>0</v>
      </c>
      <c r="P282" s="119">
        <f>IF(M282&lt;1,"",M282/O282)</f>
      </c>
    </row>
    <row r="283" spans="1:16" ht="15">
      <c r="A283" s="56"/>
      <c r="C283" s="58"/>
      <c r="D283" s="62"/>
      <c r="E283" s="57" t="s">
        <v>3</v>
      </c>
      <c r="F283" s="64"/>
      <c r="G283" s="64"/>
      <c r="H283" s="64"/>
      <c r="I283" s="64"/>
      <c r="J283" s="64"/>
      <c r="K283" s="64"/>
      <c r="L283" s="67"/>
      <c r="M283" s="67"/>
      <c r="N283" s="67"/>
      <c r="O283" s="67"/>
      <c r="P283" s="67"/>
    </row>
    <row r="284" spans="1:16" ht="16.5" thickBot="1">
      <c r="A284" s="110"/>
      <c r="B284" s="111"/>
      <c r="C284" s="112"/>
      <c r="D284" s="113"/>
      <c r="E284" s="114" t="s">
        <v>4</v>
      </c>
      <c r="F284" s="115"/>
      <c r="G284" s="115"/>
      <c r="H284" s="115"/>
      <c r="I284" s="115"/>
      <c r="J284" s="115"/>
      <c r="K284" s="115"/>
      <c r="L284" s="116"/>
      <c r="M284" s="117">
        <f>SUM(L283:L284)</f>
        <v>0</v>
      </c>
      <c r="N284" s="116" t="str">
        <f>"/"</f>
        <v>/</v>
      </c>
      <c r="O284" s="118">
        <f>COUNTIF(F283:K284,"&gt;0")</f>
        <v>0</v>
      </c>
      <c r="P284" s="119">
        <f>IF(M284&lt;1,"",M284/O284)</f>
      </c>
    </row>
    <row r="285" spans="1:16" ht="15">
      <c r="A285" s="56"/>
      <c r="C285" s="58"/>
      <c r="D285" s="62"/>
      <c r="E285" s="57" t="s">
        <v>3</v>
      </c>
      <c r="F285" s="64"/>
      <c r="G285" s="64"/>
      <c r="H285" s="64"/>
      <c r="I285" s="64"/>
      <c r="J285" s="64"/>
      <c r="K285" s="64"/>
      <c r="L285" s="67"/>
      <c r="M285" s="67"/>
      <c r="N285" s="67"/>
      <c r="O285" s="67"/>
      <c r="P285" s="67"/>
    </row>
    <row r="286" spans="1:16" ht="16.5" thickBot="1">
      <c r="A286" s="110"/>
      <c r="B286" s="111"/>
      <c r="C286" s="112"/>
      <c r="D286" s="113"/>
      <c r="E286" s="114" t="s">
        <v>4</v>
      </c>
      <c r="F286" s="115"/>
      <c r="G286" s="115"/>
      <c r="H286" s="115"/>
      <c r="I286" s="115"/>
      <c r="J286" s="115"/>
      <c r="K286" s="115"/>
      <c r="L286" s="116"/>
      <c r="M286" s="117">
        <f>SUM(L285:L286)</f>
        <v>0</v>
      </c>
      <c r="N286" s="116" t="str">
        <f>"/"</f>
        <v>/</v>
      </c>
      <c r="O286" s="118">
        <f>COUNTIF(F285:K286,"&gt;0")</f>
        <v>0</v>
      </c>
      <c r="P286" s="119">
        <f>IF(M286&lt;1,"",M286/O286)</f>
      </c>
    </row>
    <row r="287" spans="1:16" ht="15">
      <c r="A287" s="56"/>
      <c r="C287" s="58"/>
      <c r="D287" s="62"/>
      <c r="E287" s="57" t="s">
        <v>3</v>
      </c>
      <c r="F287" s="64"/>
      <c r="G287" s="64"/>
      <c r="H287" s="64"/>
      <c r="I287" s="64"/>
      <c r="J287" s="64"/>
      <c r="K287" s="64"/>
      <c r="L287" s="67"/>
      <c r="M287" s="67"/>
      <c r="N287" s="67"/>
      <c r="O287" s="67"/>
      <c r="P287" s="67"/>
    </row>
    <row r="288" spans="1:16" ht="16.5" thickBot="1">
      <c r="A288" s="110"/>
      <c r="B288" s="111"/>
      <c r="C288" s="112"/>
      <c r="D288" s="113"/>
      <c r="E288" s="114" t="s">
        <v>4</v>
      </c>
      <c r="F288" s="115"/>
      <c r="G288" s="115"/>
      <c r="H288" s="115"/>
      <c r="I288" s="115"/>
      <c r="J288" s="115"/>
      <c r="K288" s="115"/>
      <c r="L288" s="116"/>
      <c r="M288" s="117">
        <f>SUM(L287:L288)</f>
        <v>0</v>
      </c>
      <c r="N288" s="116" t="str">
        <f>"/"</f>
        <v>/</v>
      </c>
      <c r="O288" s="118">
        <f>COUNTIF(F287:K288,"&gt;0")</f>
        <v>0</v>
      </c>
      <c r="P288" s="119">
        <f>IF(M288&lt;1,"",M288/O288)</f>
      </c>
    </row>
    <row r="289" spans="1:16" ht="15">
      <c r="A289" s="56"/>
      <c r="C289" s="81"/>
      <c r="D289" s="62"/>
      <c r="E289" s="57" t="s">
        <v>3</v>
      </c>
      <c r="F289" s="64"/>
      <c r="G289" s="64"/>
      <c r="H289" s="64"/>
      <c r="I289" s="64"/>
      <c r="J289" s="64"/>
      <c r="K289" s="64"/>
      <c r="L289" s="67"/>
      <c r="M289" s="67"/>
      <c r="N289" s="67"/>
      <c r="O289" s="67"/>
      <c r="P289" s="67"/>
    </row>
    <row r="290" spans="1:16" ht="16.5" thickBot="1">
      <c r="A290" s="110"/>
      <c r="B290" s="111"/>
      <c r="C290" s="112"/>
      <c r="D290" s="113"/>
      <c r="E290" s="114" t="s">
        <v>4</v>
      </c>
      <c r="F290" s="115"/>
      <c r="G290" s="115"/>
      <c r="H290" s="115"/>
      <c r="I290" s="115"/>
      <c r="J290" s="115"/>
      <c r="K290" s="115"/>
      <c r="L290" s="116"/>
      <c r="M290" s="117">
        <f>SUM(L289:L290)</f>
        <v>0</v>
      </c>
      <c r="N290" s="116" t="str">
        <f>"/"</f>
        <v>/</v>
      </c>
      <c r="O290" s="118">
        <f>COUNTIF(F289:K290,"&gt;0")</f>
        <v>0</v>
      </c>
      <c r="P290" s="119">
        <f>IF(M290&lt;1,"",M290/O290)</f>
      </c>
    </row>
    <row r="291" spans="1:16" ht="15">
      <c r="A291" s="56"/>
      <c r="C291" s="58"/>
      <c r="D291" s="62"/>
      <c r="E291" s="57" t="s">
        <v>3</v>
      </c>
      <c r="F291" s="64"/>
      <c r="G291" s="64"/>
      <c r="H291" s="64"/>
      <c r="I291" s="64"/>
      <c r="J291" s="64"/>
      <c r="K291" s="64"/>
      <c r="L291" s="67"/>
      <c r="M291" s="67"/>
      <c r="N291" s="67"/>
      <c r="O291" s="67"/>
      <c r="P291" s="67"/>
    </row>
    <row r="292" spans="1:16" ht="16.5" thickBot="1">
      <c r="A292" s="110"/>
      <c r="B292" s="111"/>
      <c r="C292" s="112"/>
      <c r="D292" s="113"/>
      <c r="E292" s="114" t="s">
        <v>4</v>
      </c>
      <c r="F292" s="115"/>
      <c r="G292" s="115"/>
      <c r="H292" s="115"/>
      <c r="I292" s="115"/>
      <c r="J292" s="115"/>
      <c r="K292" s="115"/>
      <c r="L292" s="116"/>
      <c r="M292" s="117">
        <f>SUM(L291:L292)</f>
        <v>0</v>
      </c>
      <c r="N292" s="116" t="str">
        <f>"/"</f>
        <v>/</v>
      </c>
      <c r="O292" s="118">
        <f>COUNTIF(F291:K292,"&gt;0")</f>
        <v>0</v>
      </c>
      <c r="P292" s="119">
        <f>IF(M292&lt;1,"",M292/O292)</f>
      </c>
    </row>
    <row r="293" spans="1:16" ht="15">
      <c r="A293" s="56"/>
      <c r="C293" s="58"/>
      <c r="D293" s="62"/>
      <c r="E293" s="57" t="s">
        <v>3</v>
      </c>
      <c r="F293" s="64"/>
      <c r="G293" s="64"/>
      <c r="H293" s="64"/>
      <c r="I293" s="64"/>
      <c r="J293" s="64"/>
      <c r="K293" s="64"/>
      <c r="L293" s="67"/>
      <c r="M293" s="67"/>
      <c r="N293" s="67"/>
      <c r="O293" s="67"/>
      <c r="P293" s="67"/>
    </row>
    <row r="294" spans="1:16" ht="16.5" thickBot="1">
      <c r="A294" s="110"/>
      <c r="B294" s="111"/>
      <c r="C294" s="112"/>
      <c r="D294" s="113"/>
      <c r="E294" s="114" t="s">
        <v>4</v>
      </c>
      <c r="F294" s="115"/>
      <c r="G294" s="115"/>
      <c r="H294" s="115"/>
      <c r="I294" s="115"/>
      <c r="J294" s="115"/>
      <c r="K294" s="115"/>
      <c r="L294" s="116"/>
      <c r="M294" s="117">
        <f>SUM(L293:L294)</f>
        <v>0</v>
      </c>
      <c r="N294" s="116" t="str">
        <f>"/"</f>
        <v>/</v>
      </c>
      <c r="O294" s="118">
        <f>COUNTIF(F293:K294,"&gt;0")</f>
        <v>0</v>
      </c>
      <c r="P294" s="119">
        <f>IF(M294&lt;1,"",M294/O294)</f>
      </c>
    </row>
    <row r="295" spans="1:16" ht="15">
      <c r="A295" s="56"/>
      <c r="C295" s="58"/>
      <c r="D295" s="62"/>
      <c r="E295" s="57" t="s">
        <v>3</v>
      </c>
      <c r="F295" s="64"/>
      <c r="G295" s="64"/>
      <c r="H295" s="64"/>
      <c r="I295" s="64"/>
      <c r="J295" s="64"/>
      <c r="K295" s="64"/>
      <c r="L295" s="67"/>
      <c r="M295" s="67"/>
      <c r="N295" s="67"/>
      <c r="O295" s="67"/>
      <c r="P295" s="67"/>
    </row>
    <row r="296" spans="1:16" ht="16.5" thickBot="1">
      <c r="A296" s="110"/>
      <c r="B296" s="111"/>
      <c r="C296" s="112"/>
      <c r="D296" s="113"/>
      <c r="E296" s="114" t="s">
        <v>4</v>
      </c>
      <c r="F296" s="115"/>
      <c r="G296" s="115"/>
      <c r="H296" s="115"/>
      <c r="I296" s="115"/>
      <c r="J296" s="115"/>
      <c r="K296" s="115"/>
      <c r="L296" s="116"/>
      <c r="M296" s="117">
        <f>SUM(L295:L296)</f>
        <v>0</v>
      </c>
      <c r="N296" s="116" t="str">
        <f>"/"</f>
        <v>/</v>
      </c>
      <c r="O296" s="118">
        <f>COUNTIF(F295:K296,"&gt;0")</f>
        <v>0</v>
      </c>
      <c r="P296" s="119">
        <f>IF(M296&lt;1,"",M296/O296)</f>
      </c>
    </row>
    <row r="297" spans="1:16" ht="15">
      <c r="A297" s="56"/>
      <c r="C297" s="58"/>
      <c r="D297" s="62"/>
      <c r="E297" s="57" t="s">
        <v>3</v>
      </c>
      <c r="F297" s="64"/>
      <c r="G297" s="64"/>
      <c r="H297" s="64"/>
      <c r="I297" s="64"/>
      <c r="J297" s="64"/>
      <c r="K297" s="64"/>
      <c r="L297" s="67"/>
      <c r="M297" s="67"/>
      <c r="N297" s="67"/>
      <c r="O297" s="67"/>
      <c r="P297" s="67"/>
    </row>
    <row r="298" spans="1:16" ht="16.5" thickBot="1">
      <c r="A298" s="110"/>
      <c r="B298" s="111"/>
      <c r="C298" s="112"/>
      <c r="D298" s="113"/>
      <c r="E298" s="114" t="s">
        <v>4</v>
      </c>
      <c r="F298" s="115"/>
      <c r="G298" s="115"/>
      <c r="H298" s="115"/>
      <c r="I298" s="115"/>
      <c r="J298" s="115"/>
      <c r="K298" s="115"/>
      <c r="L298" s="116"/>
      <c r="M298" s="117">
        <f>SUM(L297:L298)</f>
        <v>0</v>
      </c>
      <c r="N298" s="116" t="str">
        <f>"/"</f>
        <v>/</v>
      </c>
      <c r="O298" s="118">
        <f>COUNTIF(F297:K298,"&gt;0")</f>
        <v>0</v>
      </c>
      <c r="P298" s="119">
        <f>IF(M298&lt;1,"",M298/O298)</f>
      </c>
    </row>
    <row r="299" spans="1:16" ht="15">
      <c r="A299" s="56"/>
      <c r="C299" s="58"/>
      <c r="D299" s="62"/>
      <c r="E299" s="57" t="s">
        <v>3</v>
      </c>
      <c r="F299" s="64"/>
      <c r="G299" s="64"/>
      <c r="H299" s="64"/>
      <c r="I299" s="64"/>
      <c r="J299" s="64"/>
      <c r="K299" s="64"/>
      <c r="L299" s="67"/>
      <c r="M299" s="67"/>
      <c r="N299" s="67"/>
      <c r="O299" s="67"/>
      <c r="P299" s="67"/>
    </row>
    <row r="300" spans="1:16" ht="16.5" thickBot="1">
      <c r="A300" s="110"/>
      <c r="B300" s="111"/>
      <c r="C300" s="112"/>
      <c r="D300" s="113"/>
      <c r="E300" s="114" t="s">
        <v>4</v>
      </c>
      <c r="F300" s="115"/>
      <c r="G300" s="115"/>
      <c r="H300" s="115"/>
      <c r="I300" s="115"/>
      <c r="J300" s="115"/>
      <c r="K300" s="115"/>
      <c r="L300" s="116"/>
      <c r="M300" s="117">
        <f>SUM(L299:L300)</f>
        <v>0</v>
      </c>
      <c r="N300" s="116" t="str">
        <f>"/"</f>
        <v>/</v>
      </c>
      <c r="O300" s="118">
        <f>COUNTIF(F299:K300,"&gt;0")</f>
        <v>0</v>
      </c>
      <c r="P300" s="119">
        <f>IF(M300&lt;1,"",M300/O300)</f>
      </c>
    </row>
    <row r="301" spans="1:16" ht="15">
      <c r="A301" s="56"/>
      <c r="C301" s="58"/>
      <c r="D301" s="62"/>
      <c r="E301" s="57" t="s">
        <v>3</v>
      </c>
      <c r="F301" s="64"/>
      <c r="G301" s="64"/>
      <c r="H301" s="64"/>
      <c r="I301" s="64"/>
      <c r="J301" s="64"/>
      <c r="K301" s="64"/>
      <c r="L301" s="67"/>
      <c r="M301" s="67"/>
      <c r="N301" s="67"/>
      <c r="O301" s="67"/>
      <c r="P301" s="67"/>
    </row>
    <row r="302" spans="1:16" ht="16.5" thickBot="1">
      <c r="A302" s="110"/>
      <c r="B302" s="111"/>
      <c r="C302" s="112"/>
      <c r="D302" s="113"/>
      <c r="E302" s="114" t="s">
        <v>4</v>
      </c>
      <c r="F302" s="115"/>
      <c r="G302" s="115"/>
      <c r="H302" s="115"/>
      <c r="I302" s="115"/>
      <c r="J302" s="115"/>
      <c r="K302" s="115"/>
      <c r="L302" s="116"/>
      <c r="M302" s="117">
        <f>SUM(L301:L302)</f>
        <v>0</v>
      </c>
      <c r="N302" s="116" t="str">
        <f>"/"</f>
        <v>/</v>
      </c>
      <c r="O302" s="118">
        <f>COUNTIF(F301:K302,"&gt;0")</f>
        <v>0</v>
      </c>
      <c r="P302" s="119">
        <f>IF(M302&lt;1,"",M302/O302)</f>
      </c>
    </row>
    <row r="303" spans="1:16" ht="15">
      <c r="A303" s="56"/>
      <c r="C303" s="58"/>
      <c r="D303" s="62"/>
      <c r="E303" s="57" t="s">
        <v>3</v>
      </c>
      <c r="F303" s="64"/>
      <c r="G303" s="64"/>
      <c r="H303" s="64"/>
      <c r="I303" s="64"/>
      <c r="J303" s="64"/>
      <c r="K303" s="64"/>
      <c r="L303" s="67"/>
      <c r="M303" s="67"/>
      <c r="N303" s="67"/>
      <c r="O303" s="67"/>
      <c r="P303" s="67"/>
    </row>
    <row r="304" spans="1:16" ht="16.5" thickBot="1">
      <c r="A304" s="110"/>
      <c r="B304" s="111"/>
      <c r="C304" s="112"/>
      <c r="D304" s="113"/>
      <c r="E304" s="114" t="s">
        <v>4</v>
      </c>
      <c r="F304" s="115"/>
      <c r="G304" s="115"/>
      <c r="H304" s="115"/>
      <c r="I304" s="115"/>
      <c r="J304" s="115"/>
      <c r="K304" s="115"/>
      <c r="L304" s="116"/>
      <c r="M304" s="117">
        <f>SUM(L303:L304)</f>
        <v>0</v>
      </c>
      <c r="N304" s="116" t="str">
        <f>"/"</f>
        <v>/</v>
      </c>
      <c r="O304" s="118">
        <f>COUNTIF(F303:K304,"&gt;0")</f>
        <v>0</v>
      </c>
      <c r="P304" s="119">
        <f>IF(M304&lt;1,"",M304/O304)</f>
      </c>
    </row>
    <row r="305" spans="1:16" ht="15">
      <c r="A305" s="56"/>
      <c r="C305" s="58"/>
      <c r="D305" s="62"/>
      <c r="E305" s="57" t="s">
        <v>3</v>
      </c>
      <c r="F305" s="64"/>
      <c r="G305" s="64"/>
      <c r="H305" s="64"/>
      <c r="I305" s="64"/>
      <c r="J305" s="64"/>
      <c r="K305" s="64"/>
      <c r="L305" s="67"/>
      <c r="M305" s="67"/>
      <c r="N305" s="67"/>
      <c r="O305" s="67"/>
      <c r="P305" s="67"/>
    </row>
    <row r="306" spans="1:16" ht="16.5" thickBot="1">
      <c r="A306" s="110"/>
      <c r="B306" s="111"/>
      <c r="C306" s="112"/>
      <c r="D306" s="113"/>
      <c r="E306" s="114" t="s">
        <v>4</v>
      </c>
      <c r="F306" s="115"/>
      <c r="G306" s="115"/>
      <c r="H306" s="115"/>
      <c r="I306" s="115"/>
      <c r="J306" s="115"/>
      <c r="K306" s="115"/>
      <c r="L306" s="116"/>
      <c r="M306" s="117">
        <f>SUM(L305:L306)</f>
        <v>0</v>
      </c>
      <c r="N306" s="116" t="str">
        <f>"/"</f>
        <v>/</v>
      </c>
      <c r="O306" s="118">
        <f>COUNTIF(F305:K306,"&gt;0")</f>
        <v>0</v>
      </c>
      <c r="P306" s="119">
        <f>IF(M306&lt;1,"",M306/O306)</f>
      </c>
    </row>
    <row r="307" spans="1:16" ht="15">
      <c r="A307" s="56"/>
      <c r="C307" s="58"/>
      <c r="D307" s="62"/>
      <c r="E307" s="57" t="s">
        <v>3</v>
      </c>
      <c r="F307" s="64"/>
      <c r="G307" s="64"/>
      <c r="H307" s="64"/>
      <c r="I307" s="64"/>
      <c r="J307" s="64"/>
      <c r="K307" s="64"/>
      <c r="L307" s="67"/>
      <c r="M307" s="67"/>
      <c r="N307" s="67"/>
      <c r="O307" s="67"/>
      <c r="P307" s="67"/>
    </row>
    <row r="308" spans="1:16" ht="16.5" thickBot="1">
      <c r="A308" s="110"/>
      <c r="B308" s="111"/>
      <c r="C308" s="112"/>
      <c r="D308" s="113"/>
      <c r="E308" s="114" t="s">
        <v>4</v>
      </c>
      <c r="F308" s="115"/>
      <c r="G308" s="115"/>
      <c r="H308" s="115"/>
      <c r="I308" s="115"/>
      <c r="J308" s="115"/>
      <c r="K308" s="115"/>
      <c r="L308" s="116"/>
      <c r="M308" s="117">
        <f>SUM(L307:L308)</f>
        <v>0</v>
      </c>
      <c r="N308" s="116" t="str">
        <f>"/"</f>
        <v>/</v>
      </c>
      <c r="O308" s="118">
        <f>COUNTIF(F307:K308,"&gt;0")</f>
        <v>0</v>
      </c>
      <c r="P308" s="119">
        <f>IF(M308&lt;1,"",M308/O308)</f>
      </c>
    </row>
    <row r="309" spans="1:16" ht="15">
      <c r="A309" s="56"/>
      <c r="C309" s="58"/>
      <c r="D309" s="62"/>
      <c r="E309" s="57" t="s">
        <v>3</v>
      </c>
      <c r="F309" s="64"/>
      <c r="G309" s="64"/>
      <c r="H309" s="64"/>
      <c r="I309" s="64"/>
      <c r="J309" s="64"/>
      <c r="K309" s="64"/>
      <c r="L309" s="67"/>
      <c r="M309" s="67"/>
      <c r="N309" s="67"/>
      <c r="O309" s="67"/>
      <c r="P309" s="67"/>
    </row>
    <row r="310" spans="1:16" ht="16.5" thickBot="1">
      <c r="A310" s="110"/>
      <c r="B310" s="111"/>
      <c r="C310" s="112"/>
      <c r="D310" s="113"/>
      <c r="E310" s="114" t="s">
        <v>4</v>
      </c>
      <c r="F310" s="115"/>
      <c r="G310" s="115"/>
      <c r="H310" s="115"/>
      <c r="I310" s="115"/>
      <c r="J310" s="115"/>
      <c r="K310" s="115"/>
      <c r="L310" s="116"/>
      <c r="M310" s="117">
        <f>SUM(L309:L310)</f>
        <v>0</v>
      </c>
      <c r="N310" s="116" t="str">
        <f>"/"</f>
        <v>/</v>
      </c>
      <c r="O310" s="118">
        <f>COUNTIF(F309:K310,"&gt;0")</f>
        <v>0</v>
      </c>
      <c r="P310" s="119">
        <f>IF(M310&lt;1,"",M310/O310)</f>
      </c>
    </row>
    <row r="311" spans="1:16" ht="15">
      <c r="A311" s="56"/>
      <c r="C311" s="58"/>
      <c r="D311" s="62"/>
      <c r="E311" s="57" t="s">
        <v>3</v>
      </c>
      <c r="F311" s="64"/>
      <c r="G311" s="64"/>
      <c r="H311" s="64"/>
      <c r="I311" s="64"/>
      <c r="J311" s="64"/>
      <c r="K311" s="64"/>
      <c r="L311" s="67"/>
      <c r="M311" s="67"/>
      <c r="N311" s="67"/>
      <c r="O311" s="67"/>
      <c r="P311" s="67"/>
    </row>
    <row r="312" spans="1:16" ht="16.5" thickBot="1">
      <c r="A312" s="110"/>
      <c r="B312" s="111"/>
      <c r="C312" s="112"/>
      <c r="D312" s="113"/>
      <c r="E312" s="114" t="s">
        <v>4</v>
      </c>
      <c r="F312" s="115"/>
      <c r="G312" s="115"/>
      <c r="H312" s="115"/>
      <c r="I312" s="115"/>
      <c r="J312" s="115"/>
      <c r="K312" s="115"/>
      <c r="L312" s="116"/>
      <c r="M312" s="117">
        <f>SUM(L311:L312)</f>
        <v>0</v>
      </c>
      <c r="N312" s="116" t="str">
        <f>"/"</f>
        <v>/</v>
      </c>
      <c r="O312" s="118">
        <f>COUNTIF(F311:K312,"&gt;0")</f>
        <v>0</v>
      </c>
      <c r="P312" s="119">
        <f>IF(M312&lt;1,"",M312/O312)</f>
      </c>
    </row>
    <row r="313" spans="1:16" ht="15">
      <c r="A313" s="56"/>
      <c r="C313" s="58"/>
      <c r="D313" s="62"/>
      <c r="E313" s="57" t="s">
        <v>3</v>
      </c>
      <c r="F313" s="64"/>
      <c r="G313" s="64"/>
      <c r="H313" s="64"/>
      <c r="I313" s="64"/>
      <c r="J313" s="64"/>
      <c r="K313" s="64"/>
      <c r="L313" s="67"/>
      <c r="M313" s="67"/>
      <c r="N313" s="67"/>
      <c r="O313" s="67"/>
      <c r="P313" s="67"/>
    </row>
    <row r="314" spans="1:16" ht="16.5" thickBot="1">
      <c r="A314" s="110"/>
      <c r="B314" s="111"/>
      <c r="C314" s="112"/>
      <c r="D314" s="113"/>
      <c r="E314" s="114" t="s">
        <v>4</v>
      </c>
      <c r="F314" s="115"/>
      <c r="G314" s="115"/>
      <c r="H314" s="115"/>
      <c r="I314" s="115"/>
      <c r="J314" s="115"/>
      <c r="K314" s="115"/>
      <c r="L314" s="116"/>
      <c r="M314" s="117">
        <f>SUM(L313:L314)</f>
        <v>0</v>
      </c>
      <c r="N314" s="116" t="str">
        <f>"/"</f>
        <v>/</v>
      </c>
      <c r="O314" s="118">
        <f>COUNTIF(F313:K314,"&gt;0")</f>
        <v>0</v>
      </c>
      <c r="P314" s="119">
        <f>IF(M314&lt;1,"",M314/O314)</f>
      </c>
    </row>
    <row r="315" spans="1:16" ht="15">
      <c r="A315" s="56"/>
      <c r="C315" s="58"/>
      <c r="D315" s="62"/>
      <c r="E315" s="57" t="s">
        <v>3</v>
      </c>
      <c r="F315" s="64"/>
      <c r="G315" s="64"/>
      <c r="H315" s="64"/>
      <c r="I315" s="64"/>
      <c r="J315" s="64"/>
      <c r="K315" s="64"/>
      <c r="L315" s="67"/>
      <c r="M315" s="67"/>
      <c r="N315" s="67"/>
      <c r="O315" s="67"/>
      <c r="P315" s="67"/>
    </row>
    <row r="316" spans="1:16" ht="16.5" thickBot="1">
      <c r="A316" s="110"/>
      <c r="B316" s="111"/>
      <c r="C316" s="112"/>
      <c r="D316" s="113"/>
      <c r="E316" s="114" t="s">
        <v>4</v>
      </c>
      <c r="F316" s="115"/>
      <c r="G316" s="115"/>
      <c r="H316" s="115"/>
      <c r="I316" s="115"/>
      <c r="J316" s="115"/>
      <c r="K316" s="115"/>
      <c r="L316" s="116"/>
      <c r="M316" s="117">
        <f>SUM(L315:L316)</f>
        <v>0</v>
      </c>
      <c r="N316" s="116" t="str">
        <f>"/"</f>
        <v>/</v>
      </c>
      <c r="O316" s="118">
        <f>COUNTIF(F315:K316,"&gt;0")</f>
        <v>0</v>
      </c>
      <c r="P316" s="119">
        <f>IF(M316&lt;1,"",M316/O316)</f>
      </c>
    </row>
    <row r="317" spans="1:16" ht="15">
      <c r="A317" s="56"/>
      <c r="C317" s="58"/>
      <c r="D317" s="62"/>
      <c r="E317" s="57" t="s">
        <v>3</v>
      </c>
      <c r="F317" s="64"/>
      <c r="G317" s="64"/>
      <c r="H317" s="64"/>
      <c r="I317" s="64"/>
      <c r="J317" s="64"/>
      <c r="K317" s="64"/>
      <c r="L317" s="67"/>
      <c r="M317" s="67"/>
      <c r="N317" s="67"/>
      <c r="O317" s="67"/>
      <c r="P317" s="67"/>
    </row>
    <row r="318" spans="1:16" ht="16.5" thickBot="1">
      <c r="A318" s="110"/>
      <c r="B318" s="111"/>
      <c r="C318" s="112"/>
      <c r="D318" s="113"/>
      <c r="E318" s="114" t="s">
        <v>4</v>
      </c>
      <c r="F318" s="115"/>
      <c r="G318" s="115"/>
      <c r="H318" s="115"/>
      <c r="I318" s="115"/>
      <c r="J318" s="115"/>
      <c r="K318" s="115"/>
      <c r="L318" s="116"/>
      <c r="M318" s="117">
        <f>SUM(L317:L318)</f>
        <v>0</v>
      </c>
      <c r="N318" s="116" t="str">
        <f>"/"</f>
        <v>/</v>
      </c>
      <c r="O318" s="118">
        <f>COUNTIF(F317:K318,"&gt;0")</f>
        <v>0</v>
      </c>
      <c r="P318" s="119">
        <f>IF(M318&lt;1,"",M318/O318)</f>
      </c>
    </row>
    <row r="319" spans="1:16" ht="15">
      <c r="A319" s="56"/>
      <c r="C319" s="58"/>
      <c r="D319" s="62"/>
      <c r="E319" s="57" t="s">
        <v>3</v>
      </c>
      <c r="F319" s="64"/>
      <c r="G319" s="64"/>
      <c r="H319" s="64"/>
      <c r="I319" s="64"/>
      <c r="J319" s="64"/>
      <c r="K319" s="64"/>
      <c r="L319" s="67"/>
      <c r="M319" s="67"/>
      <c r="N319" s="67"/>
      <c r="O319" s="67"/>
      <c r="P319" s="67"/>
    </row>
    <row r="320" spans="1:16" ht="16.5" thickBot="1">
      <c r="A320" s="110"/>
      <c r="B320" s="111"/>
      <c r="C320" s="112"/>
      <c r="D320" s="113"/>
      <c r="E320" s="114" t="s">
        <v>4</v>
      </c>
      <c r="F320" s="115"/>
      <c r="G320" s="115"/>
      <c r="H320" s="115"/>
      <c r="I320" s="115"/>
      <c r="J320" s="115"/>
      <c r="K320" s="115"/>
      <c r="L320" s="116"/>
      <c r="M320" s="117">
        <f>SUM(L319:L320)</f>
        <v>0</v>
      </c>
      <c r="N320" s="116" t="str">
        <f>"/"</f>
        <v>/</v>
      </c>
      <c r="O320" s="118">
        <f>COUNTIF(F319:K320,"&gt;0")</f>
        <v>0</v>
      </c>
      <c r="P320" s="119">
        <f>IF(M320&lt;1,"",M320/O320)</f>
      </c>
    </row>
    <row r="321" spans="1:16" ht="15">
      <c r="A321" s="56"/>
      <c r="C321" s="58"/>
      <c r="D321" s="62"/>
      <c r="E321" s="57" t="s">
        <v>3</v>
      </c>
      <c r="F321" s="64"/>
      <c r="G321" s="64"/>
      <c r="H321" s="64"/>
      <c r="I321" s="64"/>
      <c r="J321" s="64"/>
      <c r="K321" s="64"/>
      <c r="L321" s="67"/>
      <c r="M321" s="67"/>
      <c r="N321" s="67"/>
      <c r="O321" s="67"/>
      <c r="P321" s="67"/>
    </row>
    <row r="322" spans="1:16" ht="16.5" thickBot="1">
      <c r="A322" s="110"/>
      <c r="B322" s="111"/>
      <c r="C322" s="112"/>
      <c r="D322" s="113"/>
      <c r="E322" s="114" t="s">
        <v>4</v>
      </c>
      <c r="F322" s="115"/>
      <c r="G322" s="115"/>
      <c r="H322" s="115"/>
      <c r="I322" s="115"/>
      <c r="J322" s="115"/>
      <c r="K322" s="115"/>
      <c r="L322" s="116"/>
      <c r="M322" s="117">
        <f>SUM(L321:L322)</f>
        <v>0</v>
      </c>
      <c r="N322" s="116" t="str">
        <f>"/"</f>
        <v>/</v>
      </c>
      <c r="O322" s="118">
        <f>COUNTIF(F321:K322,"&gt;0")</f>
        <v>0</v>
      </c>
      <c r="P322" s="119">
        <f>IF(M322&lt;1,"",M322/O322)</f>
      </c>
    </row>
    <row r="323" spans="1:16" ht="15">
      <c r="A323" s="56"/>
      <c r="C323" s="58"/>
      <c r="D323" s="62"/>
      <c r="E323" s="57" t="s">
        <v>3</v>
      </c>
      <c r="F323" s="64"/>
      <c r="G323" s="64"/>
      <c r="H323" s="64"/>
      <c r="I323" s="64"/>
      <c r="J323" s="64"/>
      <c r="K323" s="64"/>
      <c r="L323" s="67"/>
      <c r="M323" s="67"/>
      <c r="N323" s="67"/>
      <c r="O323" s="67"/>
      <c r="P323" s="67"/>
    </row>
    <row r="324" spans="1:16" ht="15.75">
      <c r="A324" s="56"/>
      <c r="B324" s="60"/>
      <c r="D324" s="39"/>
      <c r="E324" s="57" t="s">
        <v>4</v>
      </c>
      <c r="F324" s="64"/>
      <c r="G324" s="64"/>
      <c r="H324" s="64"/>
      <c r="I324" s="64"/>
      <c r="J324" s="64"/>
      <c r="K324" s="64"/>
      <c r="L324" s="67"/>
      <c r="M324" s="66">
        <f>SUM(L323:L325)</f>
        <v>0</v>
      </c>
      <c r="N324" s="67" t="str">
        <f>"/"</f>
        <v>/</v>
      </c>
      <c r="O324" s="68">
        <f>COUNTIF(F323:K325,"&gt;0")</f>
        <v>0</v>
      </c>
      <c r="P324" s="109">
        <f>IF(M324&lt;1,"",M324/O324)</f>
      </c>
    </row>
    <row r="325" spans="1:16" ht="16.5" thickBot="1">
      <c r="A325" s="110"/>
      <c r="B325" s="111"/>
      <c r="C325" s="112"/>
      <c r="D325" s="113"/>
      <c r="E325" s="114" t="s">
        <v>77</v>
      </c>
      <c r="F325" s="115"/>
      <c r="G325" s="115"/>
      <c r="H325" s="115"/>
      <c r="I325" s="115"/>
      <c r="J325" s="115"/>
      <c r="K325" s="115"/>
      <c r="L325" s="116"/>
      <c r="M325" s="117"/>
      <c r="N325" s="116"/>
      <c r="O325" s="118"/>
      <c r="P325" s="119"/>
    </row>
    <row r="326" spans="1:16" ht="15">
      <c r="A326" s="56"/>
      <c r="C326" s="58"/>
      <c r="D326" s="63"/>
      <c r="E326" s="57" t="s">
        <v>3</v>
      </c>
      <c r="F326" s="64"/>
      <c r="G326" s="64"/>
      <c r="H326" s="64"/>
      <c r="I326" s="64"/>
      <c r="J326" s="64"/>
      <c r="K326" s="64"/>
      <c r="L326" s="67"/>
      <c r="M326" s="67"/>
      <c r="N326" s="67"/>
      <c r="O326" s="67"/>
      <c r="P326" s="67"/>
    </row>
    <row r="327" spans="1:16" ht="15.75">
      <c r="A327" s="56"/>
      <c r="B327" s="60"/>
      <c r="D327" s="39"/>
      <c r="E327" s="57" t="s">
        <v>4</v>
      </c>
      <c r="F327" s="64"/>
      <c r="G327" s="64"/>
      <c r="H327" s="64"/>
      <c r="I327" s="64"/>
      <c r="J327" s="64"/>
      <c r="K327" s="64"/>
      <c r="L327" s="67"/>
      <c r="M327" s="66">
        <f>SUM(L326:L328)</f>
        <v>0</v>
      </c>
      <c r="N327" s="67" t="str">
        <f>"/"</f>
        <v>/</v>
      </c>
      <c r="O327" s="68">
        <f>COUNTIF(F326:K328,"&gt;0")</f>
        <v>0</v>
      </c>
      <c r="P327" s="109">
        <f>IF(M327&lt;1,"",M327/O327)</f>
      </c>
    </row>
    <row r="328" spans="1:16" ht="16.5" thickBot="1">
      <c r="A328" s="110"/>
      <c r="B328" s="111"/>
      <c r="C328" s="112"/>
      <c r="D328" s="113"/>
      <c r="E328" s="114" t="s">
        <v>77</v>
      </c>
      <c r="F328" s="115"/>
      <c r="G328" s="115"/>
      <c r="H328" s="115"/>
      <c r="I328" s="115"/>
      <c r="J328" s="115"/>
      <c r="K328" s="115"/>
      <c r="L328" s="116"/>
      <c r="M328" s="117"/>
      <c r="N328" s="116"/>
      <c r="O328" s="118"/>
      <c r="P328" s="119"/>
    </row>
    <row r="329" spans="1:16" ht="15">
      <c r="A329" s="56"/>
      <c r="C329" s="58"/>
      <c r="D329" s="63"/>
      <c r="E329" s="57" t="s">
        <v>3</v>
      </c>
      <c r="F329" s="64"/>
      <c r="G329" s="64"/>
      <c r="H329" s="64"/>
      <c r="I329" s="64"/>
      <c r="J329" s="64"/>
      <c r="K329" s="64"/>
      <c r="L329" s="67"/>
      <c r="M329" s="67"/>
      <c r="N329" s="67"/>
      <c r="O329" s="67"/>
      <c r="P329" s="67"/>
    </row>
    <row r="330" spans="1:16" ht="15.75">
      <c r="A330" s="56"/>
      <c r="B330" s="60"/>
      <c r="D330" s="39"/>
      <c r="E330" s="57" t="s">
        <v>4</v>
      </c>
      <c r="F330" s="64"/>
      <c r="G330" s="64"/>
      <c r="H330" s="64"/>
      <c r="I330" s="64"/>
      <c r="J330" s="64"/>
      <c r="K330" s="64"/>
      <c r="L330" s="67"/>
      <c r="M330" s="66">
        <f>SUM(L329:L331)</f>
        <v>0</v>
      </c>
      <c r="N330" s="67" t="str">
        <f>"/"</f>
        <v>/</v>
      </c>
      <c r="O330" s="68">
        <f>COUNTIF(F329:K331,"&gt;0")</f>
        <v>0</v>
      </c>
      <c r="P330" s="109">
        <f>IF(M330&lt;1,"",M330/O330)</f>
      </c>
    </row>
    <row r="331" spans="1:16" ht="16.5" thickBot="1">
      <c r="A331" s="110"/>
      <c r="B331" s="111"/>
      <c r="C331" s="112"/>
      <c r="D331" s="113"/>
      <c r="E331" s="114" t="s">
        <v>77</v>
      </c>
      <c r="F331" s="115"/>
      <c r="G331" s="115"/>
      <c r="H331" s="115"/>
      <c r="I331" s="115"/>
      <c r="J331" s="115"/>
      <c r="K331" s="115"/>
      <c r="L331" s="116"/>
      <c r="M331" s="117"/>
      <c r="N331" s="116"/>
      <c r="O331" s="118"/>
      <c r="P331" s="119"/>
    </row>
    <row r="332" spans="1:16" ht="15">
      <c r="A332" s="56"/>
      <c r="C332" s="58"/>
      <c r="D332" s="62"/>
      <c r="E332" s="57" t="s">
        <v>3</v>
      </c>
      <c r="F332" s="64"/>
      <c r="G332" s="64"/>
      <c r="H332" s="64"/>
      <c r="I332" s="64"/>
      <c r="J332" s="64"/>
      <c r="K332" s="64"/>
      <c r="L332" s="67"/>
      <c r="M332" s="67"/>
      <c r="N332" s="67"/>
      <c r="O332" s="67"/>
      <c r="P332" s="67"/>
    </row>
    <row r="333" spans="1:16" ht="15.75">
      <c r="A333" s="56"/>
      <c r="B333" s="60"/>
      <c r="D333" s="39"/>
      <c r="E333" s="57" t="s">
        <v>4</v>
      </c>
      <c r="F333" s="64"/>
      <c r="G333" s="64"/>
      <c r="H333" s="64"/>
      <c r="I333" s="64"/>
      <c r="J333" s="64"/>
      <c r="K333" s="64"/>
      <c r="L333" s="67"/>
      <c r="M333" s="66">
        <f>SUM(L332:L334)</f>
        <v>0</v>
      </c>
      <c r="N333" s="67" t="str">
        <f>"/"</f>
        <v>/</v>
      </c>
      <c r="O333" s="68">
        <f>COUNTIF(F332:K334,"&gt;0")</f>
        <v>0</v>
      </c>
      <c r="P333" s="109">
        <f>IF(M333&lt;1,"",M333/O333)</f>
      </c>
    </row>
    <row r="334" spans="1:16" ht="16.5" thickBot="1">
      <c r="A334" s="110"/>
      <c r="B334" s="111"/>
      <c r="C334" s="112"/>
      <c r="D334" s="113"/>
      <c r="E334" s="114" t="s">
        <v>77</v>
      </c>
      <c r="F334" s="115"/>
      <c r="G334" s="115"/>
      <c r="H334" s="115"/>
      <c r="I334" s="115"/>
      <c r="J334" s="115"/>
      <c r="K334" s="115"/>
      <c r="L334" s="116"/>
      <c r="M334" s="117"/>
      <c r="N334" s="116"/>
      <c r="O334" s="118"/>
      <c r="P334" s="119"/>
    </row>
    <row r="335" spans="1:16" ht="15">
      <c r="A335" s="56"/>
      <c r="C335" s="58"/>
      <c r="D335" s="39"/>
      <c r="E335" s="57" t="s">
        <v>3</v>
      </c>
      <c r="F335" s="64"/>
      <c r="G335" s="64"/>
      <c r="H335" s="64"/>
      <c r="I335" s="64"/>
      <c r="J335" s="64"/>
      <c r="K335" s="64"/>
      <c r="L335" s="67"/>
      <c r="M335" s="67"/>
      <c r="N335" s="67"/>
      <c r="O335" s="67"/>
      <c r="P335" s="67"/>
    </row>
    <row r="336" spans="1:16" ht="15.75">
      <c r="A336" s="56"/>
      <c r="B336" s="60"/>
      <c r="D336" s="63"/>
      <c r="E336" s="57" t="s">
        <v>4</v>
      </c>
      <c r="F336" s="64"/>
      <c r="G336" s="64"/>
      <c r="H336" s="64"/>
      <c r="I336" s="64"/>
      <c r="J336" s="64"/>
      <c r="K336" s="64"/>
      <c r="L336" s="67"/>
      <c r="M336" s="66">
        <f>SUM(L335:L337)</f>
        <v>0</v>
      </c>
      <c r="N336" s="67" t="str">
        <f>"/"</f>
        <v>/</v>
      </c>
      <c r="O336" s="68">
        <f>COUNTIF(F335:K337,"&gt;0")</f>
        <v>0</v>
      </c>
      <c r="P336" s="109">
        <f>IF(M336&lt;1,"",M336/O336)</f>
      </c>
    </row>
    <row r="337" spans="1:16" ht="16.5" thickBot="1">
      <c r="A337" s="110"/>
      <c r="B337" s="111"/>
      <c r="C337" s="112"/>
      <c r="D337" s="113"/>
      <c r="E337" s="114" t="s">
        <v>77</v>
      </c>
      <c r="F337" s="115"/>
      <c r="G337" s="115"/>
      <c r="H337" s="115"/>
      <c r="I337" s="115"/>
      <c r="J337" s="115"/>
      <c r="K337" s="115"/>
      <c r="L337" s="116"/>
      <c r="M337" s="117"/>
      <c r="N337" s="116"/>
      <c r="O337" s="118"/>
      <c r="P337" s="119"/>
    </row>
    <row r="338" spans="1:16" ht="15">
      <c r="A338" s="56"/>
      <c r="C338" s="58"/>
      <c r="D338" s="39"/>
      <c r="E338" s="57" t="s">
        <v>3</v>
      </c>
      <c r="F338" s="64"/>
      <c r="G338" s="64"/>
      <c r="H338" s="64"/>
      <c r="I338" s="64"/>
      <c r="J338" s="64"/>
      <c r="K338" s="64"/>
      <c r="L338" s="67"/>
      <c r="M338" s="67"/>
      <c r="N338" s="67"/>
      <c r="O338" s="67"/>
      <c r="P338" s="67"/>
    </row>
    <row r="339" spans="1:16" ht="16.5" thickBot="1">
      <c r="A339" s="110"/>
      <c r="B339" s="111"/>
      <c r="C339" s="112"/>
      <c r="D339" s="113"/>
      <c r="E339" s="114" t="s">
        <v>4</v>
      </c>
      <c r="F339" s="115"/>
      <c r="G339" s="115"/>
      <c r="H339" s="115"/>
      <c r="I339" s="115"/>
      <c r="J339" s="115"/>
      <c r="K339" s="115"/>
      <c r="L339" s="116"/>
      <c r="M339" s="117">
        <f>SUM(L338:L339)</f>
        <v>0</v>
      </c>
      <c r="N339" s="116" t="str">
        <f>"/"</f>
        <v>/</v>
      </c>
      <c r="O339" s="118">
        <f>COUNTIF(F338:K339,"&gt;0")</f>
        <v>0</v>
      </c>
      <c r="P339" s="119">
        <f>IF(M339&lt;1,"",M339/O339)</f>
      </c>
    </row>
    <row r="340" spans="1:16" ht="15">
      <c r="A340" s="56"/>
      <c r="C340" s="58"/>
      <c r="D340" s="39"/>
      <c r="E340" s="57" t="s">
        <v>3</v>
      </c>
      <c r="F340" s="64"/>
      <c r="G340" s="64"/>
      <c r="H340" s="64"/>
      <c r="I340" s="64"/>
      <c r="J340" s="64"/>
      <c r="K340" s="64"/>
      <c r="L340" s="67"/>
      <c r="M340" s="67"/>
      <c r="N340" s="67"/>
      <c r="O340" s="67"/>
      <c r="P340" s="67"/>
    </row>
    <row r="341" spans="1:16" ht="16.5" thickBot="1">
      <c r="A341" s="110"/>
      <c r="B341" s="111"/>
      <c r="C341" s="112"/>
      <c r="D341" s="113"/>
      <c r="E341" s="114" t="s">
        <v>4</v>
      </c>
      <c r="F341" s="115"/>
      <c r="G341" s="115"/>
      <c r="H341" s="115"/>
      <c r="I341" s="115"/>
      <c r="J341" s="115"/>
      <c r="K341" s="115"/>
      <c r="L341" s="116"/>
      <c r="M341" s="117">
        <f>SUM(L340:L341)</f>
        <v>0</v>
      </c>
      <c r="N341" s="116" t="str">
        <f>"/"</f>
        <v>/</v>
      </c>
      <c r="O341" s="118">
        <f>COUNTIF(F340:K341,"&gt;0")</f>
        <v>0</v>
      </c>
      <c r="P341" s="119">
        <f>IF(M341&lt;1,"",M341/O341)</f>
      </c>
    </row>
    <row r="342" spans="1:16" ht="15">
      <c r="A342" s="56"/>
      <c r="C342" s="58"/>
      <c r="D342" s="62"/>
      <c r="E342" s="57" t="s">
        <v>3</v>
      </c>
      <c r="F342" s="64"/>
      <c r="G342" s="64"/>
      <c r="H342" s="64"/>
      <c r="I342" s="64"/>
      <c r="J342" s="64"/>
      <c r="K342" s="64"/>
      <c r="L342" s="67"/>
      <c r="M342" s="67"/>
      <c r="N342" s="67"/>
      <c r="O342" s="67"/>
      <c r="P342" s="67"/>
    </row>
    <row r="343" spans="1:16" ht="16.5" thickBot="1">
      <c r="A343" s="110"/>
      <c r="B343" s="111"/>
      <c r="C343" s="112"/>
      <c r="D343" s="113"/>
      <c r="E343" s="114" t="s">
        <v>4</v>
      </c>
      <c r="F343" s="115"/>
      <c r="G343" s="115"/>
      <c r="H343" s="115"/>
      <c r="I343" s="115"/>
      <c r="J343" s="115"/>
      <c r="K343" s="115"/>
      <c r="L343" s="116"/>
      <c r="M343" s="117">
        <f>SUM(L342:L343)</f>
        <v>0</v>
      </c>
      <c r="N343" s="116" t="str">
        <f>"/"</f>
        <v>/</v>
      </c>
      <c r="O343" s="118">
        <f>COUNTIF(F342:K343,"&gt;0")</f>
        <v>0</v>
      </c>
      <c r="P343" s="119">
        <f>IF(M343&lt;1,"",M343/O343)</f>
      </c>
    </row>
    <row r="344" spans="1:16" ht="15">
      <c r="A344" s="56"/>
      <c r="C344" s="58"/>
      <c r="D344" s="39"/>
      <c r="E344" s="57" t="s">
        <v>3</v>
      </c>
      <c r="F344" s="64"/>
      <c r="G344" s="64"/>
      <c r="H344" s="64"/>
      <c r="I344" s="64"/>
      <c r="J344" s="64"/>
      <c r="K344" s="64"/>
      <c r="L344" s="67"/>
      <c r="M344" s="67"/>
      <c r="N344" s="67"/>
      <c r="O344" s="67"/>
      <c r="P344" s="67"/>
    </row>
    <row r="345" spans="1:16" ht="16.5" thickBot="1">
      <c r="A345" s="110"/>
      <c r="B345" s="111"/>
      <c r="C345" s="112"/>
      <c r="D345" s="113"/>
      <c r="E345" s="114" t="s">
        <v>4</v>
      </c>
      <c r="F345" s="115"/>
      <c r="G345" s="115"/>
      <c r="H345" s="115"/>
      <c r="I345" s="115"/>
      <c r="J345" s="115"/>
      <c r="K345" s="115"/>
      <c r="L345" s="116"/>
      <c r="M345" s="117">
        <f>SUM(L344:L345)</f>
        <v>0</v>
      </c>
      <c r="N345" s="116" t="str">
        <f>"/"</f>
        <v>/</v>
      </c>
      <c r="O345" s="118">
        <f>COUNTIF(F344:K345,"&gt;0")</f>
        <v>0</v>
      </c>
      <c r="P345" s="119">
        <f>IF(M345&lt;1,"",M345/O345)</f>
      </c>
    </row>
    <row r="346" spans="1:16" ht="15">
      <c r="A346" s="56"/>
      <c r="C346" s="58"/>
      <c r="D346" s="39"/>
      <c r="E346" s="57" t="s">
        <v>3</v>
      </c>
      <c r="F346" s="64"/>
      <c r="G346" s="64"/>
      <c r="H346" s="64"/>
      <c r="I346" s="64"/>
      <c r="J346" s="64"/>
      <c r="K346" s="64"/>
      <c r="L346" s="67"/>
      <c r="M346" s="67"/>
      <c r="N346" s="67"/>
      <c r="O346" s="67"/>
      <c r="P346" s="67"/>
    </row>
    <row r="347" spans="1:16" ht="16.5" thickBot="1">
      <c r="A347" s="110"/>
      <c r="B347" s="111"/>
      <c r="C347" s="112"/>
      <c r="D347" s="113"/>
      <c r="E347" s="114" t="s">
        <v>4</v>
      </c>
      <c r="F347" s="115"/>
      <c r="G347" s="115"/>
      <c r="H347" s="115"/>
      <c r="I347" s="115"/>
      <c r="J347" s="115"/>
      <c r="K347" s="115"/>
      <c r="L347" s="116"/>
      <c r="M347" s="117">
        <f>SUM(L346:L347)</f>
        <v>0</v>
      </c>
      <c r="N347" s="116" t="str">
        <f>"/"</f>
        <v>/</v>
      </c>
      <c r="O347" s="118">
        <f>COUNTIF(F346:K347,"&gt;0")</f>
        <v>0</v>
      </c>
      <c r="P347" s="119">
        <f>IF(M347&lt;1,"",M347/O347)</f>
      </c>
    </row>
    <row r="348" spans="1:16" ht="15">
      <c r="A348" s="56"/>
      <c r="C348" s="58"/>
      <c r="D348" s="39"/>
      <c r="E348" s="57" t="s">
        <v>3</v>
      </c>
      <c r="F348" s="64"/>
      <c r="G348" s="64"/>
      <c r="H348" s="64"/>
      <c r="I348" s="64"/>
      <c r="J348" s="64"/>
      <c r="K348" s="64"/>
      <c r="L348" s="67"/>
      <c r="M348" s="67"/>
      <c r="N348" s="67"/>
      <c r="O348" s="67"/>
      <c r="P348" s="67"/>
    </row>
    <row r="349" spans="1:16" ht="16.5" thickBot="1">
      <c r="A349" s="110"/>
      <c r="B349" s="111"/>
      <c r="C349" s="112"/>
      <c r="D349" s="113"/>
      <c r="E349" s="114" t="s">
        <v>4</v>
      </c>
      <c r="F349" s="115"/>
      <c r="G349" s="115"/>
      <c r="H349" s="115"/>
      <c r="I349" s="115"/>
      <c r="J349" s="115"/>
      <c r="K349" s="115"/>
      <c r="L349" s="116"/>
      <c r="M349" s="117">
        <f>SUM(L348:L349)</f>
        <v>0</v>
      </c>
      <c r="N349" s="116" t="str">
        <f>"/"</f>
        <v>/</v>
      </c>
      <c r="O349" s="118">
        <f>COUNTIF(F348:K349,"&gt;0")</f>
        <v>0</v>
      </c>
      <c r="P349" s="119">
        <f>IF(M349&lt;1,"",M349/O349)</f>
      </c>
    </row>
    <row r="350" spans="1:16" ht="15">
      <c r="A350" s="56"/>
      <c r="C350" s="58"/>
      <c r="D350" s="62"/>
      <c r="E350" s="57" t="s">
        <v>3</v>
      </c>
      <c r="F350" s="64"/>
      <c r="G350" s="64"/>
      <c r="H350" s="64"/>
      <c r="I350" s="64"/>
      <c r="J350" s="64"/>
      <c r="K350" s="64"/>
      <c r="L350" s="67"/>
      <c r="M350" s="67"/>
      <c r="N350" s="67"/>
      <c r="O350" s="67"/>
      <c r="P350" s="67"/>
    </row>
    <row r="351" spans="1:16" ht="16.5" thickBot="1">
      <c r="A351" s="110"/>
      <c r="B351" s="111"/>
      <c r="C351" s="112"/>
      <c r="D351" s="113"/>
      <c r="E351" s="114" t="s">
        <v>4</v>
      </c>
      <c r="F351" s="115"/>
      <c r="G351" s="115"/>
      <c r="H351" s="115"/>
      <c r="I351" s="115"/>
      <c r="J351" s="115"/>
      <c r="K351" s="115"/>
      <c r="L351" s="116"/>
      <c r="M351" s="117">
        <f>SUM(L350:L351)</f>
        <v>0</v>
      </c>
      <c r="N351" s="116" t="str">
        <f>"/"</f>
        <v>/</v>
      </c>
      <c r="O351" s="118">
        <f>COUNTIF(F350:K351,"&gt;0")</f>
        <v>0</v>
      </c>
      <c r="P351" s="119">
        <f>IF(M351&lt;1,"",M351/O351)</f>
      </c>
    </row>
    <row r="352" spans="1:16" ht="15">
      <c r="A352" s="56"/>
      <c r="C352" s="58"/>
      <c r="D352" s="62"/>
      <c r="E352" s="57" t="s">
        <v>3</v>
      </c>
      <c r="F352" s="64"/>
      <c r="G352" s="64"/>
      <c r="H352" s="64"/>
      <c r="I352" s="64"/>
      <c r="J352" s="64"/>
      <c r="K352" s="64"/>
      <c r="L352" s="67"/>
      <c r="M352" s="67"/>
      <c r="N352" s="67"/>
      <c r="O352" s="67"/>
      <c r="P352" s="67"/>
    </row>
    <row r="353" spans="1:16" ht="16.5" thickBot="1">
      <c r="A353" s="110"/>
      <c r="B353" s="111"/>
      <c r="C353" s="112"/>
      <c r="D353" s="113"/>
      <c r="E353" s="114" t="s">
        <v>4</v>
      </c>
      <c r="F353" s="115"/>
      <c r="G353" s="115"/>
      <c r="H353" s="115"/>
      <c r="I353" s="115"/>
      <c r="J353" s="115"/>
      <c r="K353" s="115"/>
      <c r="L353" s="116"/>
      <c r="M353" s="117">
        <f>SUM(L352:L353)</f>
        <v>0</v>
      </c>
      <c r="N353" s="116" t="str">
        <f>"/"</f>
        <v>/</v>
      </c>
      <c r="O353" s="118">
        <f>COUNTIF(F352:K353,"&gt;0")</f>
        <v>0</v>
      </c>
      <c r="P353" s="119">
        <f>IF(M353&lt;1,"",M353/O353)</f>
      </c>
    </row>
    <row r="354" spans="1:16" ht="15">
      <c r="A354" s="56"/>
      <c r="C354" s="58"/>
      <c r="D354" s="62"/>
      <c r="E354" s="57" t="s">
        <v>3</v>
      </c>
      <c r="F354" s="64"/>
      <c r="G354" s="64"/>
      <c r="H354" s="64"/>
      <c r="I354" s="64"/>
      <c r="J354" s="64"/>
      <c r="K354" s="64"/>
      <c r="L354" s="67"/>
      <c r="M354" s="67"/>
      <c r="N354" s="67"/>
      <c r="O354" s="67"/>
      <c r="P354" s="67"/>
    </row>
    <row r="355" spans="1:16" ht="16.5" thickBot="1">
      <c r="A355" s="110"/>
      <c r="B355" s="111"/>
      <c r="C355" s="112"/>
      <c r="D355" s="113"/>
      <c r="E355" s="114" t="s">
        <v>4</v>
      </c>
      <c r="F355" s="115"/>
      <c r="G355" s="115"/>
      <c r="H355" s="115"/>
      <c r="I355" s="115"/>
      <c r="J355" s="115"/>
      <c r="K355" s="115"/>
      <c r="L355" s="116"/>
      <c r="M355" s="117">
        <f>SUM(L354:L355)</f>
        <v>0</v>
      </c>
      <c r="N355" s="116" t="str">
        <f>"/"</f>
        <v>/</v>
      </c>
      <c r="O355" s="118">
        <f>COUNTIF(F354:K355,"&gt;0")</f>
        <v>0</v>
      </c>
      <c r="P355" s="119">
        <f>IF(M355&lt;1,"",M355/O355)</f>
      </c>
    </row>
    <row r="356" spans="1:16" ht="15">
      <c r="A356" s="56"/>
      <c r="C356" s="58"/>
      <c r="D356" s="62"/>
      <c r="E356" s="57" t="s">
        <v>3</v>
      </c>
      <c r="F356" s="64"/>
      <c r="G356" s="64"/>
      <c r="H356" s="64"/>
      <c r="I356" s="64"/>
      <c r="J356" s="64"/>
      <c r="K356" s="64"/>
      <c r="L356" s="67"/>
      <c r="M356" s="67"/>
      <c r="N356" s="67"/>
      <c r="O356" s="67"/>
      <c r="P356" s="67"/>
    </row>
    <row r="357" spans="1:16" ht="16.5" thickBot="1">
      <c r="A357" s="110"/>
      <c r="B357" s="111"/>
      <c r="C357" s="112"/>
      <c r="D357" s="113"/>
      <c r="E357" s="114" t="s">
        <v>4</v>
      </c>
      <c r="F357" s="115"/>
      <c r="G357" s="115"/>
      <c r="H357" s="115"/>
      <c r="I357" s="115"/>
      <c r="J357" s="115"/>
      <c r="K357" s="115"/>
      <c r="L357" s="116"/>
      <c r="M357" s="117">
        <f>SUM(L356:L357)</f>
        <v>0</v>
      </c>
      <c r="N357" s="116" t="str">
        <f>"/"</f>
        <v>/</v>
      </c>
      <c r="O357" s="118">
        <f>COUNTIF(F356:K357,"&gt;0")</f>
        <v>0</v>
      </c>
      <c r="P357" s="119">
        <f>IF(M357&lt;1,"",M357/O357)</f>
      </c>
    </row>
    <row r="358" spans="1:16" ht="15">
      <c r="A358" s="56"/>
      <c r="C358" s="58"/>
      <c r="D358" s="39"/>
      <c r="E358" s="57" t="s">
        <v>3</v>
      </c>
      <c r="F358" s="64"/>
      <c r="G358" s="64"/>
      <c r="H358" s="64"/>
      <c r="I358" s="64"/>
      <c r="J358" s="64"/>
      <c r="K358" s="64"/>
      <c r="L358" s="67"/>
      <c r="M358" s="67"/>
      <c r="N358" s="67"/>
      <c r="O358" s="67"/>
      <c r="P358" s="67"/>
    </row>
    <row r="359" spans="1:16" ht="16.5" thickBot="1">
      <c r="A359" s="110"/>
      <c r="B359" s="111"/>
      <c r="C359" s="112"/>
      <c r="D359" s="113"/>
      <c r="E359" s="114" t="s">
        <v>4</v>
      </c>
      <c r="F359" s="115"/>
      <c r="G359" s="115"/>
      <c r="H359" s="115"/>
      <c r="I359" s="115"/>
      <c r="J359" s="115"/>
      <c r="K359" s="115"/>
      <c r="L359" s="116"/>
      <c r="M359" s="117">
        <f>SUM(L358:L359)</f>
        <v>0</v>
      </c>
      <c r="N359" s="116" t="str">
        <f>"/"</f>
        <v>/</v>
      </c>
      <c r="O359" s="118">
        <f>COUNTIF(F358:K359,"&gt;0")</f>
        <v>0</v>
      </c>
      <c r="P359" s="119">
        <f>IF(M359&lt;1,"",M359/O359)</f>
      </c>
    </row>
    <row r="360" spans="1:16" ht="15">
      <c r="A360" s="56"/>
      <c r="C360" s="58"/>
      <c r="D360" s="62"/>
      <c r="E360" s="57" t="s">
        <v>3</v>
      </c>
      <c r="F360" s="64"/>
      <c r="G360" s="64"/>
      <c r="H360" s="64"/>
      <c r="I360" s="64"/>
      <c r="J360" s="64"/>
      <c r="K360" s="64"/>
      <c r="L360" s="67"/>
      <c r="M360" s="67"/>
      <c r="N360" s="67"/>
      <c r="O360" s="67"/>
      <c r="P360" s="67"/>
    </row>
    <row r="361" spans="1:16" ht="16.5" thickBot="1">
      <c r="A361" s="110"/>
      <c r="B361" s="111"/>
      <c r="C361" s="112"/>
      <c r="D361" s="113"/>
      <c r="E361" s="114" t="s">
        <v>4</v>
      </c>
      <c r="F361" s="115"/>
      <c r="G361" s="115"/>
      <c r="H361" s="115"/>
      <c r="I361" s="115"/>
      <c r="J361" s="115"/>
      <c r="K361" s="115"/>
      <c r="L361" s="116"/>
      <c r="M361" s="117">
        <f>SUM(L360:L361)</f>
        <v>0</v>
      </c>
      <c r="N361" s="116" t="str">
        <f>"/"</f>
        <v>/</v>
      </c>
      <c r="O361" s="118">
        <f>COUNTIF(F360:K361,"&gt;0")</f>
        <v>0</v>
      </c>
      <c r="P361" s="119">
        <f>IF(M361&lt;1,"",M361/O361)</f>
      </c>
    </row>
    <row r="362" spans="1:16" ht="15">
      <c r="A362" s="56"/>
      <c r="C362" s="58"/>
      <c r="D362" s="62"/>
      <c r="E362" s="57" t="s">
        <v>3</v>
      </c>
      <c r="F362" s="64"/>
      <c r="G362" s="64"/>
      <c r="H362" s="64"/>
      <c r="I362" s="64"/>
      <c r="J362" s="64"/>
      <c r="K362" s="64"/>
      <c r="L362" s="67"/>
      <c r="M362" s="67"/>
      <c r="N362" s="67"/>
      <c r="O362" s="67"/>
      <c r="P362" s="67"/>
    </row>
    <row r="363" spans="1:16" ht="16.5" thickBot="1">
      <c r="A363" s="110"/>
      <c r="B363" s="111"/>
      <c r="C363" s="112"/>
      <c r="D363" s="113"/>
      <c r="E363" s="114" t="s">
        <v>4</v>
      </c>
      <c r="F363" s="115"/>
      <c r="G363" s="115"/>
      <c r="H363" s="115"/>
      <c r="I363" s="115"/>
      <c r="J363" s="115"/>
      <c r="K363" s="115"/>
      <c r="L363" s="116"/>
      <c r="M363" s="117">
        <f>SUM(L362:L363)</f>
        <v>0</v>
      </c>
      <c r="N363" s="116" t="str">
        <f>"/"</f>
        <v>/</v>
      </c>
      <c r="O363" s="118">
        <f>COUNTIF(F362:K363,"&gt;0")</f>
        <v>0</v>
      </c>
      <c r="P363" s="119">
        <f>IF(M363&lt;1,"",M363/O363)</f>
      </c>
    </row>
    <row r="364" spans="1:16" ht="15">
      <c r="A364" s="56"/>
      <c r="C364" s="58"/>
      <c r="D364" s="39"/>
      <c r="E364" s="57" t="s">
        <v>3</v>
      </c>
      <c r="F364" s="64"/>
      <c r="G364" s="64"/>
      <c r="H364" s="64"/>
      <c r="I364" s="64"/>
      <c r="J364" s="64"/>
      <c r="K364" s="64"/>
      <c r="L364" s="67"/>
      <c r="M364" s="67"/>
      <c r="N364" s="67"/>
      <c r="O364" s="67"/>
      <c r="P364" s="67"/>
    </row>
    <row r="365" spans="1:16" ht="16.5" thickBot="1">
      <c r="A365" s="110"/>
      <c r="B365" s="111"/>
      <c r="C365" s="112"/>
      <c r="D365" s="113"/>
      <c r="E365" s="114" t="s">
        <v>4</v>
      </c>
      <c r="F365" s="115"/>
      <c r="G365" s="115"/>
      <c r="H365" s="115"/>
      <c r="I365" s="115"/>
      <c r="J365" s="115"/>
      <c r="K365" s="115"/>
      <c r="L365" s="116"/>
      <c r="M365" s="117">
        <f>SUM(L364:L365)</f>
        <v>0</v>
      </c>
      <c r="N365" s="116" t="str">
        <f>"/"</f>
        <v>/</v>
      </c>
      <c r="O365" s="118">
        <f>COUNTIF(F364:K365,"&gt;0")</f>
        <v>0</v>
      </c>
      <c r="P365" s="119">
        <f>IF(M365&lt;1,"",M365/O365)</f>
      </c>
    </row>
    <row r="366" spans="1:16" ht="15">
      <c r="A366" s="56"/>
      <c r="C366" s="58"/>
      <c r="D366" s="62"/>
      <c r="E366" s="57" t="s">
        <v>3</v>
      </c>
      <c r="F366" s="64"/>
      <c r="G366" s="64"/>
      <c r="H366" s="64"/>
      <c r="I366" s="64"/>
      <c r="J366" s="64"/>
      <c r="K366" s="64"/>
      <c r="L366" s="67"/>
      <c r="M366" s="67"/>
      <c r="N366" s="67"/>
      <c r="O366" s="67"/>
      <c r="P366" s="67"/>
    </row>
    <row r="367" spans="1:16" ht="16.5" thickBot="1">
      <c r="A367" s="110"/>
      <c r="B367" s="111"/>
      <c r="C367" s="112"/>
      <c r="D367" s="113"/>
      <c r="E367" s="114" t="s">
        <v>4</v>
      </c>
      <c r="F367" s="115"/>
      <c r="G367" s="115"/>
      <c r="H367" s="115"/>
      <c r="I367" s="115"/>
      <c r="J367" s="115"/>
      <c r="K367" s="115"/>
      <c r="L367" s="116"/>
      <c r="M367" s="117">
        <f>SUM(L366:L367)</f>
        <v>0</v>
      </c>
      <c r="N367" s="116" t="str">
        <f>"/"</f>
        <v>/</v>
      </c>
      <c r="O367" s="118">
        <f>COUNTIF(F366:K367,"&gt;0")</f>
        <v>0</v>
      </c>
      <c r="P367" s="119">
        <f>IF(M367&lt;1,"",M367/O367)</f>
      </c>
    </row>
    <row r="368" spans="1:16" ht="15">
      <c r="A368" s="56"/>
      <c r="C368" s="58"/>
      <c r="D368" s="62"/>
      <c r="E368" s="57" t="s">
        <v>3</v>
      </c>
      <c r="F368" s="64"/>
      <c r="G368" s="64"/>
      <c r="H368" s="64"/>
      <c r="I368" s="64"/>
      <c r="J368" s="64"/>
      <c r="K368" s="64"/>
      <c r="L368" s="67"/>
      <c r="M368" s="67"/>
      <c r="N368" s="67"/>
      <c r="O368" s="67"/>
      <c r="P368" s="67"/>
    </row>
    <row r="369" spans="1:16" ht="16.5" thickBot="1">
      <c r="A369" s="110"/>
      <c r="B369" s="111"/>
      <c r="C369" s="112"/>
      <c r="D369" s="113"/>
      <c r="E369" s="114" t="s">
        <v>4</v>
      </c>
      <c r="F369" s="115"/>
      <c r="G369" s="115"/>
      <c r="H369" s="115"/>
      <c r="I369" s="115"/>
      <c r="J369" s="115"/>
      <c r="K369" s="115"/>
      <c r="L369" s="116"/>
      <c r="M369" s="117">
        <f>SUM(L368:L369)</f>
        <v>0</v>
      </c>
      <c r="N369" s="116" t="str">
        <f>"/"</f>
        <v>/</v>
      </c>
      <c r="O369" s="118">
        <f>COUNTIF(F368:K369,"&gt;0")</f>
        <v>0</v>
      </c>
      <c r="P369" s="119">
        <f>IF(M369&lt;1,"",M369/O369)</f>
      </c>
    </row>
    <row r="370" spans="1:16" ht="15">
      <c r="A370" s="56"/>
      <c r="C370" s="58"/>
      <c r="D370" s="63"/>
      <c r="E370" s="57" t="s">
        <v>3</v>
      </c>
      <c r="F370" s="64"/>
      <c r="G370" s="64"/>
      <c r="H370" s="64"/>
      <c r="I370" s="64"/>
      <c r="J370" s="64"/>
      <c r="K370" s="64"/>
      <c r="L370" s="67"/>
      <c r="M370" s="67"/>
      <c r="N370" s="67"/>
      <c r="O370" s="67"/>
      <c r="P370" s="67"/>
    </row>
    <row r="371" spans="1:16" ht="16.5" thickBot="1">
      <c r="A371" s="110"/>
      <c r="B371" s="111"/>
      <c r="C371" s="112"/>
      <c r="D371" s="113"/>
      <c r="E371" s="114" t="s">
        <v>4</v>
      </c>
      <c r="F371" s="115"/>
      <c r="G371" s="115"/>
      <c r="H371" s="115"/>
      <c r="I371" s="115"/>
      <c r="J371" s="115"/>
      <c r="K371" s="115"/>
      <c r="L371" s="116"/>
      <c r="M371" s="117">
        <f>SUM(L370:L371)</f>
        <v>0</v>
      </c>
      <c r="N371" s="116" t="str">
        <f>"/"</f>
        <v>/</v>
      </c>
      <c r="O371" s="118">
        <f>COUNTIF(F370:K371,"&gt;0")</f>
        <v>0</v>
      </c>
      <c r="P371" s="119">
        <f>IF(M371&lt;1,"",M371/O371)</f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showZeros="0" zoomScale="75" zoomScaleNormal="75" zoomScaleSheetLayoutView="75" workbookViewId="0" topLeftCell="F22">
      <selection activeCell="AG12" sqref="AG12"/>
    </sheetView>
  </sheetViews>
  <sheetFormatPr defaultColWidth="11.421875" defaultRowHeight="12.75"/>
  <cols>
    <col min="1" max="1" width="4.00390625" style="0" customWidth="1"/>
    <col min="2" max="2" width="3.00390625" style="0" customWidth="1"/>
    <col min="3" max="3" width="11.00390625" style="0" bestFit="1" customWidth="1"/>
    <col min="4" max="4" width="19.28125" style="0" customWidth="1"/>
    <col min="5" max="5" width="10.57421875" style="0" customWidth="1"/>
    <col min="6" max="6" width="9.421875" style="0" customWidth="1"/>
    <col min="7" max="11" width="5.140625" style="0" customWidth="1"/>
    <col min="12" max="12" width="5.7109375" style="0" customWidth="1"/>
    <col min="13" max="13" width="7.421875" style="0" customWidth="1"/>
    <col min="14" max="14" width="4.00390625" style="0" customWidth="1"/>
    <col min="15" max="15" width="9.28125" style="0" bestFit="1" customWidth="1"/>
    <col min="16" max="16" width="1.8515625" style="0" customWidth="1"/>
    <col min="17" max="17" width="4.140625" style="0" bestFit="1" customWidth="1"/>
    <col min="18" max="18" width="10.140625" style="0" customWidth="1"/>
    <col min="19" max="19" width="9.57421875" style="0" bestFit="1" customWidth="1"/>
    <col min="20" max="20" width="5.57421875" style="0" customWidth="1"/>
    <col min="21" max="25" width="5.140625" style="0" customWidth="1"/>
    <col min="26" max="26" width="7.421875" style="0" customWidth="1"/>
    <col min="27" max="27" width="5.140625" style="0" customWidth="1"/>
    <col min="28" max="28" width="8.8515625" style="0" customWidth="1"/>
    <col min="29" max="29" width="1.8515625" style="0" bestFit="1" customWidth="1"/>
    <col min="30" max="30" width="3.8515625" style="0" customWidth="1"/>
    <col min="31" max="31" width="11.140625" style="0" bestFit="1" customWidth="1"/>
  </cols>
  <sheetData>
    <row r="1" spans="1:18" ht="13.5" thickBot="1">
      <c r="A1" s="1"/>
      <c r="B1" s="2"/>
      <c r="C1" s="2"/>
      <c r="E1" s="34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9" customHeight="1" thickTop="1">
      <c r="A2" s="5"/>
      <c r="B2" s="6"/>
      <c r="C2" s="6"/>
      <c r="D2" s="7"/>
      <c r="E2" s="45"/>
      <c r="F2" s="7"/>
      <c r="G2" s="7"/>
      <c r="H2" s="6"/>
      <c r="I2" s="6"/>
      <c r="J2" s="6"/>
      <c r="K2" s="6"/>
      <c r="L2" s="6"/>
      <c r="M2" s="7"/>
      <c r="N2" s="7"/>
      <c r="O2" s="7"/>
      <c r="P2" s="7"/>
      <c r="Q2" s="7"/>
      <c r="R2" s="7"/>
    </row>
    <row r="3" spans="1:18" ht="18">
      <c r="A3" s="48" t="s">
        <v>80</v>
      </c>
      <c r="B3" s="140"/>
      <c r="C3" s="140"/>
      <c r="D3" s="141"/>
      <c r="E3" s="141"/>
      <c r="F3" s="141"/>
      <c r="G3" s="142"/>
      <c r="H3" s="142"/>
      <c r="I3" s="142"/>
      <c r="J3" s="142"/>
      <c r="K3" s="142"/>
      <c r="L3" s="142"/>
      <c r="M3" s="140"/>
      <c r="N3" s="140"/>
      <c r="O3" s="142"/>
      <c r="P3" s="141"/>
      <c r="Q3" s="140"/>
      <c r="R3" s="141"/>
    </row>
    <row r="4" spans="1:18" ht="15">
      <c r="A4" s="12" t="s">
        <v>0</v>
      </c>
      <c r="B4" s="143"/>
      <c r="C4" s="143"/>
      <c r="D4" s="144"/>
      <c r="E4" s="144"/>
      <c r="F4" s="145"/>
      <c r="G4" s="145"/>
      <c r="H4" s="145"/>
      <c r="I4" s="145"/>
      <c r="J4" s="145"/>
      <c r="K4" s="145"/>
      <c r="L4" s="143"/>
      <c r="M4" s="143"/>
      <c r="N4" s="145"/>
      <c r="O4" s="144"/>
      <c r="P4" s="143"/>
      <c r="Q4" s="144"/>
      <c r="R4" s="143"/>
    </row>
    <row r="5" spans="1:18" ht="12.75">
      <c r="A5" s="1"/>
      <c r="B5" s="146"/>
      <c r="C5" s="146"/>
      <c r="D5" s="147"/>
      <c r="E5" s="148"/>
      <c r="F5" s="148" t="s">
        <v>292</v>
      </c>
      <c r="G5" s="148"/>
      <c r="H5" s="140"/>
      <c r="I5" s="140"/>
      <c r="J5" s="146"/>
      <c r="K5" s="146"/>
      <c r="L5" s="146"/>
      <c r="M5" s="146"/>
      <c r="N5" s="146"/>
      <c r="O5" s="146"/>
      <c r="P5" s="146"/>
      <c r="Q5" s="143"/>
      <c r="R5" s="143"/>
    </row>
    <row r="6" spans="1:18" ht="16.5">
      <c r="A6" s="15" t="s">
        <v>81</v>
      </c>
      <c r="B6" s="16"/>
      <c r="C6" s="16"/>
      <c r="D6" s="17"/>
      <c r="E6" s="46"/>
      <c r="F6" s="54"/>
      <c r="G6" s="19"/>
      <c r="H6" s="13"/>
      <c r="I6" s="8"/>
      <c r="J6" s="8"/>
      <c r="K6" s="8"/>
      <c r="L6" s="8"/>
      <c r="M6" s="20"/>
      <c r="N6" s="20"/>
      <c r="R6" s="21" t="s">
        <v>82</v>
      </c>
    </row>
    <row r="7" spans="1:18" ht="9" customHeight="1" thickBot="1">
      <c r="A7" s="22"/>
      <c r="B7" s="23"/>
      <c r="C7" s="23"/>
      <c r="D7" s="24"/>
      <c r="E7" s="35"/>
      <c r="F7" s="24"/>
      <c r="G7" s="24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</row>
    <row r="8" spans="1:18" ht="9" customHeight="1" thickTop="1">
      <c r="A8" s="1"/>
      <c r="B8" s="2"/>
      <c r="C8" s="2"/>
      <c r="D8" s="4"/>
      <c r="E8" s="39"/>
      <c r="F8" s="4"/>
      <c r="G8" s="4"/>
      <c r="H8" s="25"/>
      <c r="I8" s="25"/>
      <c r="J8" s="25"/>
      <c r="K8" s="25"/>
      <c r="L8" s="25"/>
      <c r="M8" s="4"/>
      <c r="N8" s="4"/>
      <c r="O8" s="4"/>
      <c r="P8" s="4"/>
      <c r="R8" s="4"/>
    </row>
    <row r="9" spans="1:23" ht="16.5">
      <c r="A9" s="26"/>
      <c r="B9" s="27"/>
      <c r="C9" s="27"/>
      <c r="D9" s="28"/>
      <c r="E9" s="47"/>
      <c r="F9" s="18"/>
      <c r="G9" s="10"/>
      <c r="H9" s="13"/>
      <c r="I9" s="13"/>
      <c r="J9" s="13" t="s">
        <v>3</v>
      </c>
      <c r="K9" s="13"/>
      <c r="L9" s="13"/>
      <c r="M9" s="29"/>
      <c r="N9" s="29"/>
      <c r="O9" s="30"/>
      <c r="P9" s="27"/>
      <c r="Q9" s="27"/>
      <c r="R9" s="21"/>
      <c r="W9" s="13" t="s">
        <v>257</v>
      </c>
    </row>
    <row r="10" spans="1:33" ht="13.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1" ht="15" customHeight="1" thickTop="1">
      <c r="A11" s="59" t="s">
        <v>62</v>
      </c>
      <c r="B11" s="25" t="s">
        <v>26</v>
      </c>
      <c r="C11" s="121" t="s">
        <v>261</v>
      </c>
      <c r="D11" s="4" t="s">
        <v>56</v>
      </c>
      <c r="E11" s="39" t="s">
        <v>299</v>
      </c>
      <c r="F11" s="4"/>
      <c r="G11" s="39">
        <v>1</v>
      </c>
      <c r="H11" s="39">
        <v>2</v>
      </c>
      <c r="I11" s="39">
        <v>3</v>
      </c>
      <c r="J11" s="39">
        <v>4</v>
      </c>
      <c r="K11" s="39">
        <v>5</v>
      </c>
      <c r="L11" s="39">
        <v>6</v>
      </c>
      <c r="M11" s="39" t="s">
        <v>59</v>
      </c>
      <c r="N11" s="39" t="s">
        <v>58</v>
      </c>
      <c r="O11" s="39" t="s">
        <v>59</v>
      </c>
      <c r="P11" s="39"/>
      <c r="Q11" s="39" t="s">
        <v>60</v>
      </c>
      <c r="R11" s="79" t="s">
        <v>61</v>
      </c>
      <c r="S11" s="79"/>
      <c r="T11" s="39">
        <v>1</v>
      </c>
      <c r="U11" s="39">
        <v>2</v>
      </c>
      <c r="V11" s="39">
        <v>3</v>
      </c>
      <c r="W11" s="39">
        <v>4</v>
      </c>
      <c r="X11" s="39">
        <v>5</v>
      </c>
      <c r="Y11" s="39">
        <v>6</v>
      </c>
      <c r="Z11" s="39" t="s">
        <v>59</v>
      </c>
      <c r="AA11" s="39" t="s">
        <v>58</v>
      </c>
      <c r="AB11" s="39" t="s">
        <v>59</v>
      </c>
      <c r="AC11" s="39"/>
      <c r="AD11" s="39" t="s">
        <v>60</v>
      </c>
      <c r="AE11" s="79" t="s">
        <v>61</v>
      </c>
    </row>
    <row r="12" spans="1:31" ht="28.5" customHeight="1">
      <c r="A12" s="31" t="s">
        <v>319</v>
      </c>
      <c r="B12" t="s">
        <v>97</v>
      </c>
      <c r="C12" s="53" t="s">
        <v>31</v>
      </c>
      <c r="D12" s="32" t="s">
        <v>114</v>
      </c>
      <c r="E12" s="131">
        <v>20123</v>
      </c>
      <c r="F12" s="33" t="s">
        <v>3</v>
      </c>
      <c r="G12" s="70">
        <v>219</v>
      </c>
      <c r="H12" s="70">
        <v>214</v>
      </c>
      <c r="I12" s="70">
        <v>257</v>
      </c>
      <c r="J12" s="70">
        <v>197</v>
      </c>
      <c r="K12" s="70">
        <v>225</v>
      </c>
      <c r="L12" s="70">
        <v>208</v>
      </c>
      <c r="M12" s="71">
        <f aca="true" t="shared" si="0" ref="M12:M44">SUM(G12:L12)</f>
        <v>1320</v>
      </c>
      <c r="N12" s="72"/>
      <c r="O12" s="71">
        <f aca="true" t="shared" si="1" ref="O12:O44">SUM(M12:N12)</f>
        <v>1320</v>
      </c>
      <c r="P12" s="69"/>
      <c r="Q12" s="77">
        <f aca="true" t="shared" si="2" ref="Q12:Q44">COUNTIF(G12:L12,"&gt;0")</f>
        <v>6</v>
      </c>
      <c r="R12" s="78">
        <f aca="true" t="shared" si="3" ref="R12:R39">O12/Q12</f>
        <v>220</v>
      </c>
      <c r="S12" s="33" t="s">
        <v>4</v>
      </c>
      <c r="T12" s="73">
        <v>189</v>
      </c>
      <c r="U12" s="73">
        <v>212</v>
      </c>
      <c r="V12" s="73">
        <v>234</v>
      </c>
      <c r="W12" s="73">
        <v>234</v>
      </c>
      <c r="X12" s="73">
        <v>223</v>
      </c>
      <c r="Y12" s="73">
        <v>192</v>
      </c>
      <c r="Z12" s="74">
        <f aca="true" t="shared" si="4" ref="Z12:Z44">SUM(T12:Y12)</f>
        <v>1284</v>
      </c>
      <c r="AA12" s="75"/>
      <c r="AB12" s="74">
        <f aca="true" t="shared" si="5" ref="AB12:AB44">SUM(Z12:AA12,O12)</f>
        <v>2604</v>
      </c>
      <c r="AC12" s="76"/>
      <c r="AD12" s="77">
        <f aca="true" t="shared" si="6" ref="AD12:AD44">COUNTIF(T12:Y12,"&gt;0")+Q12</f>
        <v>12</v>
      </c>
      <c r="AE12" s="78">
        <f aca="true" t="shared" si="7" ref="AE12:AE39">AB12/AD12</f>
        <v>217</v>
      </c>
    </row>
    <row r="13" spans="1:31" ht="28.5" customHeight="1">
      <c r="A13" s="31" t="s">
        <v>318</v>
      </c>
      <c r="B13" t="s">
        <v>97</v>
      </c>
      <c r="C13" s="53" t="s">
        <v>38</v>
      </c>
      <c r="D13" s="32" t="s">
        <v>106</v>
      </c>
      <c r="E13" s="131">
        <v>300805</v>
      </c>
      <c r="F13" s="33" t="s">
        <v>3</v>
      </c>
      <c r="G13" s="70">
        <v>202</v>
      </c>
      <c r="H13" s="70">
        <v>227</v>
      </c>
      <c r="I13" s="70">
        <v>225</v>
      </c>
      <c r="J13" s="70">
        <v>211</v>
      </c>
      <c r="K13" s="70">
        <v>195</v>
      </c>
      <c r="L13" s="70">
        <v>207</v>
      </c>
      <c r="M13" s="71">
        <f t="shared" si="0"/>
        <v>1267</v>
      </c>
      <c r="N13" s="72"/>
      <c r="O13" s="71">
        <f t="shared" si="1"/>
        <v>1267</v>
      </c>
      <c r="P13" s="69"/>
      <c r="Q13" s="77">
        <f t="shared" si="2"/>
        <v>6</v>
      </c>
      <c r="R13" s="78">
        <f t="shared" si="3"/>
        <v>211.16666666666666</v>
      </c>
      <c r="S13" s="33" t="s">
        <v>4</v>
      </c>
      <c r="T13" s="73">
        <v>226</v>
      </c>
      <c r="U13" s="73">
        <v>211</v>
      </c>
      <c r="V13" s="73">
        <v>179</v>
      </c>
      <c r="W13" s="73">
        <v>277</v>
      </c>
      <c r="X13" s="73">
        <v>181</v>
      </c>
      <c r="Y13" s="73">
        <v>214</v>
      </c>
      <c r="Z13" s="74">
        <f t="shared" si="4"/>
        <v>1288</v>
      </c>
      <c r="AA13" s="75"/>
      <c r="AB13" s="74">
        <f t="shared" si="5"/>
        <v>2555</v>
      </c>
      <c r="AC13" s="76"/>
      <c r="AD13" s="77">
        <f t="shared" si="6"/>
        <v>12</v>
      </c>
      <c r="AE13" s="78">
        <f t="shared" si="7"/>
        <v>212.91666666666666</v>
      </c>
    </row>
    <row r="14" spans="1:31" ht="28.5" customHeight="1">
      <c r="A14" s="31" t="s">
        <v>320</v>
      </c>
      <c r="B14" t="s">
        <v>97</v>
      </c>
      <c r="C14" s="53" t="s">
        <v>246</v>
      </c>
      <c r="D14" s="32" t="s">
        <v>150</v>
      </c>
      <c r="E14" s="131">
        <v>100320</v>
      </c>
      <c r="F14" s="33" t="s">
        <v>3</v>
      </c>
      <c r="G14" s="70">
        <v>194</v>
      </c>
      <c r="H14" s="70">
        <v>172</v>
      </c>
      <c r="I14" s="70">
        <v>228</v>
      </c>
      <c r="J14" s="70">
        <v>253</v>
      </c>
      <c r="K14" s="70">
        <v>184</v>
      </c>
      <c r="L14" s="70">
        <v>171</v>
      </c>
      <c r="M14" s="71">
        <f t="shared" si="0"/>
        <v>1202</v>
      </c>
      <c r="N14" s="72"/>
      <c r="O14" s="71">
        <f t="shared" si="1"/>
        <v>1202</v>
      </c>
      <c r="P14" s="69"/>
      <c r="Q14" s="77">
        <f t="shared" si="2"/>
        <v>6</v>
      </c>
      <c r="R14" s="78">
        <f t="shared" si="3"/>
        <v>200.33333333333334</v>
      </c>
      <c r="S14" s="33" t="s">
        <v>4</v>
      </c>
      <c r="T14" s="73">
        <v>236</v>
      </c>
      <c r="U14" s="73">
        <v>180</v>
      </c>
      <c r="V14" s="73">
        <v>174</v>
      </c>
      <c r="W14" s="73">
        <v>213</v>
      </c>
      <c r="X14" s="73">
        <v>277</v>
      </c>
      <c r="Y14" s="73">
        <v>234</v>
      </c>
      <c r="Z14" s="74">
        <f t="shared" si="4"/>
        <v>1314</v>
      </c>
      <c r="AA14" s="75"/>
      <c r="AB14" s="74">
        <f t="shared" si="5"/>
        <v>2516</v>
      </c>
      <c r="AC14" s="76"/>
      <c r="AD14" s="77">
        <f t="shared" si="6"/>
        <v>12</v>
      </c>
      <c r="AE14" s="78">
        <f t="shared" si="7"/>
        <v>209.66666666666666</v>
      </c>
    </row>
    <row r="15" spans="1:31" ht="28.5" customHeight="1">
      <c r="A15" s="31" t="s">
        <v>321</v>
      </c>
      <c r="B15" t="s">
        <v>97</v>
      </c>
      <c r="C15" s="53" t="s">
        <v>248</v>
      </c>
      <c r="D15" s="32" t="s">
        <v>100</v>
      </c>
      <c r="E15" s="131">
        <v>320220</v>
      </c>
      <c r="F15" s="33" t="s">
        <v>3</v>
      </c>
      <c r="G15" s="70">
        <v>158</v>
      </c>
      <c r="H15" s="70">
        <v>161</v>
      </c>
      <c r="I15" s="70">
        <v>190</v>
      </c>
      <c r="J15" s="70">
        <v>233</v>
      </c>
      <c r="K15" s="70">
        <v>256</v>
      </c>
      <c r="L15" s="70">
        <v>189</v>
      </c>
      <c r="M15" s="71">
        <f t="shared" si="0"/>
        <v>1187</v>
      </c>
      <c r="N15" s="72"/>
      <c r="O15" s="71">
        <f t="shared" si="1"/>
        <v>1187</v>
      </c>
      <c r="P15" s="69"/>
      <c r="Q15" s="77">
        <f t="shared" si="2"/>
        <v>6</v>
      </c>
      <c r="R15" s="78">
        <f t="shared" si="3"/>
        <v>197.83333333333334</v>
      </c>
      <c r="S15" s="33" t="s">
        <v>4</v>
      </c>
      <c r="T15" s="73">
        <v>213</v>
      </c>
      <c r="U15" s="73">
        <v>247</v>
      </c>
      <c r="V15" s="73">
        <v>189</v>
      </c>
      <c r="W15" s="73">
        <v>269</v>
      </c>
      <c r="X15" s="73">
        <v>189</v>
      </c>
      <c r="Y15" s="73">
        <v>216</v>
      </c>
      <c r="Z15" s="74">
        <f t="shared" si="4"/>
        <v>1323</v>
      </c>
      <c r="AA15" s="75"/>
      <c r="AB15" s="74">
        <f t="shared" si="5"/>
        <v>2510</v>
      </c>
      <c r="AC15" s="76"/>
      <c r="AD15" s="77">
        <f t="shared" si="6"/>
        <v>12</v>
      </c>
      <c r="AE15" s="78">
        <f t="shared" si="7"/>
        <v>209.16666666666666</v>
      </c>
    </row>
    <row r="16" spans="1:31" ht="28.5" customHeight="1">
      <c r="A16" s="31" t="s">
        <v>322</v>
      </c>
      <c r="B16" t="s">
        <v>97</v>
      </c>
      <c r="C16" s="53" t="s">
        <v>244</v>
      </c>
      <c r="D16" s="32" t="s">
        <v>121</v>
      </c>
      <c r="E16" s="131">
        <v>250119</v>
      </c>
      <c r="F16" s="33" t="s">
        <v>3</v>
      </c>
      <c r="G16" s="70">
        <v>218</v>
      </c>
      <c r="H16" s="70">
        <v>188</v>
      </c>
      <c r="I16" s="70">
        <v>245</v>
      </c>
      <c r="J16" s="70">
        <v>195</v>
      </c>
      <c r="K16" s="70">
        <v>212</v>
      </c>
      <c r="L16" s="70">
        <v>213</v>
      </c>
      <c r="M16" s="71">
        <f t="shared" si="0"/>
        <v>1271</v>
      </c>
      <c r="N16" s="72"/>
      <c r="O16" s="71">
        <f t="shared" si="1"/>
        <v>1271</v>
      </c>
      <c r="P16" s="69"/>
      <c r="Q16" s="77">
        <f t="shared" si="2"/>
        <v>6</v>
      </c>
      <c r="R16" s="78">
        <f t="shared" si="3"/>
        <v>211.83333333333334</v>
      </c>
      <c r="S16" s="33" t="s">
        <v>4</v>
      </c>
      <c r="T16" s="73">
        <v>198</v>
      </c>
      <c r="U16" s="73">
        <v>234</v>
      </c>
      <c r="V16" s="73">
        <v>191</v>
      </c>
      <c r="W16" s="73">
        <v>155</v>
      </c>
      <c r="X16" s="73">
        <v>191</v>
      </c>
      <c r="Y16" s="73">
        <v>204</v>
      </c>
      <c r="Z16" s="74">
        <f t="shared" si="4"/>
        <v>1173</v>
      </c>
      <c r="AA16" s="75"/>
      <c r="AB16" s="74">
        <f t="shared" si="5"/>
        <v>2444</v>
      </c>
      <c r="AC16" s="76"/>
      <c r="AD16" s="77">
        <f t="shared" si="6"/>
        <v>12</v>
      </c>
      <c r="AE16" s="78">
        <f t="shared" si="7"/>
        <v>203.66666666666666</v>
      </c>
    </row>
    <row r="17" spans="1:31" ht="28.5" customHeight="1">
      <c r="A17" s="31" t="s">
        <v>323</v>
      </c>
      <c r="B17" t="s">
        <v>97</v>
      </c>
      <c r="C17" s="120" t="s">
        <v>246</v>
      </c>
      <c r="D17" s="32" t="s">
        <v>103</v>
      </c>
      <c r="E17" s="131">
        <v>101533</v>
      </c>
      <c r="F17" s="33" t="s">
        <v>3</v>
      </c>
      <c r="G17" s="70">
        <v>168</v>
      </c>
      <c r="H17" s="70">
        <v>150</v>
      </c>
      <c r="I17" s="70">
        <v>225</v>
      </c>
      <c r="J17" s="70">
        <v>205</v>
      </c>
      <c r="K17" s="70">
        <v>235</v>
      </c>
      <c r="L17" s="70">
        <v>226</v>
      </c>
      <c r="M17" s="71">
        <f t="shared" si="0"/>
        <v>1209</v>
      </c>
      <c r="N17" s="72"/>
      <c r="O17" s="71">
        <f t="shared" si="1"/>
        <v>1209</v>
      </c>
      <c r="P17" s="69"/>
      <c r="Q17" s="77">
        <f t="shared" si="2"/>
        <v>6</v>
      </c>
      <c r="R17" s="78">
        <f t="shared" si="3"/>
        <v>201.5</v>
      </c>
      <c r="S17" s="33" t="s">
        <v>4</v>
      </c>
      <c r="T17" s="73">
        <v>197</v>
      </c>
      <c r="U17" s="73">
        <v>211</v>
      </c>
      <c r="V17" s="73">
        <v>215</v>
      </c>
      <c r="W17" s="73">
        <v>193</v>
      </c>
      <c r="X17" s="73">
        <v>229</v>
      </c>
      <c r="Y17" s="73">
        <v>180</v>
      </c>
      <c r="Z17" s="74">
        <f t="shared" si="4"/>
        <v>1225</v>
      </c>
      <c r="AA17" s="75"/>
      <c r="AB17" s="74">
        <f t="shared" si="5"/>
        <v>2434</v>
      </c>
      <c r="AC17" s="76"/>
      <c r="AD17" s="77">
        <f t="shared" si="6"/>
        <v>12</v>
      </c>
      <c r="AE17" s="78">
        <f t="shared" si="7"/>
        <v>202.83333333333334</v>
      </c>
    </row>
    <row r="18" spans="1:31" ht="28.5" customHeight="1">
      <c r="A18" s="31" t="s">
        <v>324</v>
      </c>
      <c r="B18" t="s">
        <v>97</v>
      </c>
      <c r="C18" s="53" t="s">
        <v>40</v>
      </c>
      <c r="D18" s="32" t="s">
        <v>102</v>
      </c>
      <c r="E18" s="131">
        <v>10127</v>
      </c>
      <c r="F18" s="33" t="s">
        <v>3</v>
      </c>
      <c r="G18" s="70">
        <v>206</v>
      </c>
      <c r="H18" s="70">
        <v>210</v>
      </c>
      <c r="I18" s="70">
        <v>238</v>
      </c>
      <c r="J18" s="70">
        <v>192</v>
      </c>
      <c r="K18" s="70">
        <v>203</v>
      </c>
      <c r="L18" s="70">
        <v>173</v>
      </c>
      <c r="M18" s="71">
        <f t="shared" si="0"/>
        <v>1222</v>
      </c>
      <c r="N18" s="72"/>
      <c r="O18" s="71">
        <f t="shared" si="1"/>
        <v>1222</v>
      </c>
      <c r="P18" s="69"/>
      <c r="Q18" s="77">
        <f t="shared" si="2"/>
        <v>6</v>
      </c>
      <c r="R18" s="78">
        <f t="shared" si="3"/>
        <v>203.66666666666666</v>
      </c>
      <c r="S18" s="33" t="s">
        <v>4</v>
      </c>
      <c r="T18" s="73">
        <v>185</v>
      </c>
      <c r="U18" s="73">
        <v>202</v>
      </c>
      <c r="V18" s="73">
        <v>197</v>
      </c>
      <c r="W18" s="73">
        <v>206</v>
      </c>
      <c r="X18" s="73">
        <v>245</v>
      </c>
      <c r="Y18" s="73">
        <v>165</v>
      </c>
      <c r="Z18" s="74">
        <f t="shared" si="4"/>
        <v>1200</v>
      </c>
      <c r="AA18" s="75"/>
      <c r="AB18" s="74">
        <f t="shared" si="5"/>
        <v>2422</v>
      </c>
      <c r="AC18" s="76"/>
      <c r="AD18" s="77">
        <f t="shared" si="6"/>
        <v>12</v>
      </c>
      <c r="AE18" s="78">
        <f t="shared" si="7"/>
        <v>201.83333333333334</v>
      </c>
    </row>
    <row r="19" spans="1:31" ht="28.5" customHeight="1">
      <c r="A19" s="31" t="s">
        <v>325</v>
      </c>
      <c r="B19" t="s">
        <v>97</v>
      </c>
      <c r="C19" s="53" t="s">
        <v>247</v>
      </c>
      <c r="D19" s="32" t="s">
        <v>104</v>
      </c>
      <c r="E19" s="131">
        <v>30723</v>
      </c>
      <c r="F19" s="33" t="s">
        <v>3</v>
      </c>
      <c r="G19" s="70">
        <v>196</v>
      </c>
      <c r="H19" s="70">
        <v>235</v>
      </c>
      <c r="I19" s="70">
        <v>192</v>
      </c>
      <c r="J19" s="70">
        <v>182</v>
      </c>
      <c r="K19" s="70">
        <v>202</v>
      </c>
      <c r="L19" s="70">
        <v>236</v>
      </c>
      <c r="M19" s="71">
        <f t="shared" si="0"/>
        <v>1243</v>
      </c>
      <c r="N19" s="72"/>
      <c r="O19" s="71">
        <f t="shared" si="1"/>
        <v>1243</v>
      </c>
      <c r="P19" s="69"/>
      <c r="Q19" s="77">
        <f t="shared" si="2"/>
        <v>6</v>
      </c>
      <c r="R19" s="78">
        <f t="shared" si="3"/>
        <v>207.16666666666666</v>
      </c>
      <c r="S19" s="33" t="s">
        <v>4</v>
      </c>
      <c r="T19" s="73">
        <v>211</v>
      </c>
      <c r="U19" s="73">
        <v>205</v>
      </c>
      <c r="V19" s="73">
        <v>182</v>
      </c>
      <c r="W19" s="73">
        <v>201</v>
      </c>
      <c r="X19" s="73">
        <v>183</v>
      </c>
      <c r="Y19" s="73">
        <v>181</v>
      </c>
      <c r="Z19" s="74">
        <f t="shared" si="4"/>
        <v>1163</v>
      </c>
      <c r="AA19" s="75"/>
      <c r="AB19" s="74">
        <f t="shared" si="5"/>
        <v>2406</v>
      </c>
      <c r="AC19" s="76"/>
      <c r="AD19" s="77">
        <f t="shared" si="6"/>
        <v>12</v>
      </c>
      <c r="AE19" s="78">
        <f t="shared" si="7"/>
        <v>200.5</v>
      </c>
    </row>
    <row r="20" spans="1:31" ht="28.5" customHeight="1">
      <c r="A20" s="31" t="s">
        <v>326</v>
      </c>
      <c r="B20" t="s">
        <v>97</v>
      </c>
      <c r="C20" s="120" t="s">
        <v>246</v>
      </c>
      <c r="D20" s="32" t="s">
        <v>122</v>
      </c>
      <c r="E20" s="131">
        <v>100360</v>
      </c>
      <c r="F20" s="33" t="s">
        <v>3</v>
      </c>
      <c r="G20" s="70">
        <v>208</v>
      </c>
      <c r="H20" s="70">
        <v>132</v>
      </c>
      <c r="I20" s="70">
        <v>199</v>
      </c>
      <c r="J20" s="70">
        <v>173</v>
      </c>
      <c r="K20" s="70">
        <v>181</v>
      </c>
      <c r="L20" s="70">
        <v>249</v>
      </c>
      <c r="M20" s="71">
        <f t="shared" si="0"/>
        <v>1142</v>
      </c>
      <c r="N20" s="72"/>
      <c r="O20" s="71">
        <f t="shared" si="1"/>
        <v>1142</v>
      </c>
      <c r="P20" s="69"/>
      <c r="Q20" s="77">
        <f t="shared" si="2"/>
        <v>6</v>
      </c>
      <c r="R20" s="78">
        <f t="shared" si="3"/>
        <v>190.33333333333334</v>
      </c>
      <c r="S20" s="33" t="s">
        <v>4</v>
      </c>
      <c r="T20" s="73">
        <v>169</v>
      </c>
      <c r="U20" s="73">
        <v>227</v>
      </c>
      <c r="V20" s="73">
        <v>177</v>
      </c>
      <c r="W20" s="73">
        <v>214</v>
      </c>
      <c r="X20" s="73">
        <v>239</v>
      </c>
      <c r="Y20" s="73">
        <v>226</v>
      </c>
      <c r="Z20" s="74">
        <f t="shared" si="4"/>
        <v>1252</v>
      </c>
      <c r="AA20" s="75"/>
      <c r="AB20" s="74">
        <f t="shared" si="5"/>
        <v>2394</v>
      </c>
      <c r="AC20" s="76"/>
      <c r="AD20" s="77">
        <f t="shared" si="6"/>
        <v>12</v>
      </c>
      <c r="AE20" s="78">
        <f t="shared" si="7"/>
        <v>199.5</v>
      </c>
    </row>
    <row r="21" spans="1:31" ht="28.5" customHeight="1">
      <c r="A21" s="31" t="s">
        <v>327</v>
      </c>
      <c r="B21" t="s">
        <v>97</v>
      </c>
      <c r="C21" s="53" t="s">
        <v>40</v>
      </c>
      <c r="D21" s="32" t="s">
        <v>116</v>
      </c>
      <c r="E21" s="131">
        <v>10302</v>
      </c>
      <c r="F21" s="33" t="s">
        <v>3</v>
      </c>
      <c r="G21" s="70">
        <v>179</v>
      </c>
      <c r="H21" s="70">
        <v>211</v>
      </c>
      <c r="I21" s="70">
        <v>201</v>
      </c>
      <c r="J21" s="70">
        <v>187</v>
      </c>
      <c r="K21" s="70">
        <v>196</v>
      </c>
      <c r="L21" s="70">
        <v>196</v>
      </c>
      <c r="M21" s="71">
        <f t="shared" si="0"/>
        <v>1170</v>
      </c>
      <c r="N21" s="72"/>
      <c r="O21" s="71">
        <f t="shared" si="1"/>
        <v>1170</v>
      </c>
      <c r="P21" s="69"/>
      <c r="Q21" s="77">
        <f t="shared" si="2"/>
        <v>6</v>
      </c>
      <c r="R21" s="78">
        <f t="shared" si="3"/>
        <v>195</v>
      </c>
      <c r="S21" s="33" t="s">
        <v>4</v>
      </c>
      <c r="T21" s="73">
        <v>197</v>
      </c>
      <c r="U21" s="73">
        <v>187</v>
      </c>
      <c r="V21" s="73">
        <v>163</v>
      </c>
      <c r="W21" s="73">
        <v>236</v>
      </c>
      <c r="X21" s="73">
        <v>225</v>
      </c>
      <c r="Y21" s="73">
        <v>202</v>
      </c>
      <c r="Z21" s="74">
        <f t="shared" si="4"/>
        <v>1210</v>
      </c>
      <c r="AA21" s="75"/>
      <c r="AB21" s="74">
        <f t="shared" si="5"/>
        <v>2380</v>
      </c>
      <c r="AC21" s="76"/>
      <c r="AD21" s="77">
        <f t="shared" si="6"/>
        <v>12</v>
      </c>
      <c r="AE21" s="78">
        <f t="shared" si="7"/>
        <v>198.33333333333334</v>
      </c>
    </row>
    <row r="22" spans="1:31" ht="28.5" customHeight="1">
      <c r="A22" s="31" t="s">
        <v>328</v>
      </c>
      <c r="B22" t="s">
        <v>97</v>
      </c>
      <c r="C22" s="120" t="s">
        <v>42</v>
      </c>
      <c r="D22" s="32" t="s">
        <v>108</v>
      </c>
      <c r="E22" s="131">
        <v>210119</v>
      </c>
      <c r="F22" s="33" t="s">
        <v>3</v>
      </c>
      <c r="G22" s="70">
        <v>157</v>
      </c>
      <c r="H22" s="70">
        <v>223</v>
      </c>
      <c r="I22" s="70">
        <v>213</v>
      </c>
      <c r="J22" s="70">
        <v>193</v>
      </c>
      <c r="K22" s="70">
        <v>203</v>
      </c>
      <c r="L22" s="70">
        <v>226</v>
      </c>
      <c r="M22" s="71">
        <f t="shared" si="0"/>
        <v>1215</v>
      </c>
      <c r="N22" s="72"/>
      <c r="O22" s="71">
        <f t="shared" si="1"/>
        <v>1215</v>
      </c>
      <c r="P22" s="69"/>
      <c r="Q22" s="77">
        <f t="shared" si="2"/>
        <v>6</v>
      </c>
      <c r="R22" s="78">
        <f t="shared" si="3"/>
        <v>202.5</v>
      </c>
      <c r="S22" s="33" t="s">
        <v>4</v>
      </c>
      <c r="T22" s="73">
        <v>169</v>
      </c>
      <c r="U22" s="73">
        <v>163</v>
      </c>
      <c r="V22" s="73">
        <v>228</v>
      </c>
      <c r="W22" s="73">
        <v>199</v>
      </c>
      <c r="X22" s="73">
        <v>178</v>
      </c>
      <c r="Y22" s="73">
        <v>210</v>
      </c>
      <c r="Z22" s="74">
        <f t="shared" si="4"/>
        <v>1147</v>
      </c>
      <c r="AA22" s="75"/>
      <c r="AB22" s="74">
        <f t="shared" si="5"/>
        <v>2362</v>
      </c>
      <c r="AC22" s="76"/>
      <c r="AD22" s="77">
        <f t="shared" si="6"/>
        <v>12</v>
      </c>
      <c r="AE22" s="78">
        <f t="shared" si="7"/>
        <v>196.83333333333334</v>
      </c>
    </row>
    <row r="23" spans="1:31" ht="28.5" customHeight="1">
      <c r="A23" s="31" t="s">
        <v>329</v>
      </c>
      <c r="B23" t="s">
        <v>97</v>
      </c>
      <c r="C23" s="53" t="s">
        <v>28</v>
      </c>
      <c r="D23" s="32" t="s">
        <v>297</v>
      </c>
      <c r="E23" s="131">
        <v>110725</v>
      </c>
      <c r="F23" s="33" t="s">
        <v>3</v>
      </c>
      <c r="G23" s="70">
        <v>248</v>
      </c>
      <c r="H23" s="70">
        <v>192</v>
      </c>
      <c r="I23" s="70">
        <v>226</v>
      </c>
      <c r="J23" s="70">
        <v>201</v>
      </c>
      <c r="K23" s="70">
        <v>179</v>
      </c>
      <c r="L23" s="70">
        <v>177</v>
      </c>
      <c r="M23" s="71">
        <f t="shared" si="0"/>
        <v>1223</v>
      </c>
      <c r="N23" s="72"/>
      <c r="O23" s="71">
        <f t="shared" si="1"/>
        <v>1223</v>
      </c>
      <c r="P23" s="69"/>
      <c r="Q23" s="77">
        <f t="shared" si="2"/>
        <v>6</v>
      </c>
      <c r="R23" s="78">
        <f t="shared" si="3"/>
        <v>203.83333333333334</v>
      </c>
      <c r="S23" s="33" t="s">
        <v>4</v>
      </c>
      <c r="T23" s="73">
        <v>180</v>
      </c>
      <c r="U23" s="73">
        <v>145</v>
      </c>
      <c r="V23" s="73">
        <v>196</v>
      </c>
      <c r="W23" s="73">
        <v>160</v>
      </c>
      <c r="X23" s="73">
        <v>181</v>
      </c>
      <c r="Y23" s="73">
        <v>252</v>
      </c>
      <c r="Z23" s="74">
        <f t="shared" si="4"/>
        <v>1114</v>
      </c>
      <c r="AA23" s="75"/>
      <c r="AB23" s="74">
        <f t="shared" si="5"/>
        <v>2337</v>
      </c>
      <c r="AC23" s="76"/>
      <c r="AD23" s="77">
        <f t="shared" si="6"/>
        <v>12</v>
      </c>
      <c r="AE23" s="78">
        <f t="shared" si="7"/>
        <v>194.75</v>
      </c>
    </row>
    <row r="24" spans="1:31" ht="28.5" customHeight="1">
      <c r="A24" s="31" t="s">
        <v>330</v>
      </c>
      <c r="B24" t="s">
        <v>97</v>
      </c>
      <c r="C24" s="53" t="s">
        <v>244</v>
      </c>
      <c r="D24" s="32" t="s">
        <v>112</v>
      </c>
      <c r="E24" s="131">
        <v>250138</v>
      </c>
      <c r="F24" s="33" t="s">
        <v>3</v>
      </c>
      <c r="G24" s="70">
        <v>188</v>
      </c>
      <c r="H24" s="70">
        <v>227</v>
      </c>
      <c r="I24" s="70">
        <v>171</v>
      </c>
      <c r="J24" s="70">
        <v>204</v>
      </c>
      <c r="K24" s="70">
        <v>210</v>
      </c>
      <c r="L24" s="70">
        <v>223</v>
      </c>
      <c r="M24" s="71">
        <f t="shared" si="0"/>
        <v>1223</v>
      </c>
      <c r="N24" s="72"/>
      <c r="O24" s="71">
        <f t="shared" si="1"/>
        <v>1223</v>
      </c>
      <c r="P24" s="69"/>
      <c r="Q24" s="77">
        <f t="shared" si="2"/>
        <v>6</v>
      </c>
      <c r="R24" s="78">
        <f t="shared" si="3"/>
        <v>203.83333333333334</v>
      </c>
      <c r="S24" s="33" t="s">
        <v>4</v>
      </c>
      <c r="T24" s="73">
        <v>153</v>
      </c>
      <c r="U24" s="73">
        <v>209</v>
      </c>
      <c r="V24" s="73">
        <v>216</v>
      </c>
      <c r="W24" s="73">
        <v>160</v>
      </c>
      <c r="X24" s="73">
        <v>171</v>
      </c>
      <c r="Y24" s="73">
        <v>201</v>
      </c>
      <c r="Z24" s="74">
        <f t="shared" si="4"/>
        <v>1110</v>
      </c>
      <c r="AA24" s="75"/>
      <c r="AB24" s="74">
        <f t="shared" si="5"/>
        <v>2333</v>
      </c>
      <c r="AC24" s="76"/>
      <c r="AD24" s="77">
        <f t="shared" si="6"/>
        <v>12</v>
      </c>
      <c r="AE24" s="78">
        <f t="shared" si="7"/>
        <v>194.41666666666666</v>
      </c>
    </row>
    <row r="25" spans="1:31" ht="28.5" customHeight="1">
      <c r="A25" s="31" t="s">
        <v>331</v>
      </c>
      <c r="B25" t="s">
        <v>97</v>
      </c>
      <c r="C25" s="53" t="s">
        <v>40</v>
      </c>
      <c r="D25" s="32" t="s">
        <v>99</v>
      </c>
      <c r="E25" s="131">
        <v>10306</v>
      </c>
      <c r="F25" s="33" t="s">
        <v>3</v>
      </c>
      <c r="G25" s="70">
        <v>159</v>
      </c>
      <c r="H25" s="70">
        <v>208</v>
      </c>
      <c r="I25" s="70">
        <v>275</v>
      </c>
      <c r="J25" s="70">
        <v>196</v>
      </c>
      <c r="K25" s="70">
        <v>193</v>
      </c>
      <c r="L25" s="70">
        <v>192</v>
      </c>
      <c r="M25" s="71">
        <f t="shared" si="0"/>
        <v>1223</v>
      </c>
      <c r="N25" s="72"/>
      <c r="O25" s="71">
        <f t="shared" si="1"/>
        <v>1223</v>
      </c>
      <c r="P25" s="69"/>
      <c r="Q25" s="77">
        <f t="shared" si="2"/>
        <v>6</v>
      </c>
      <c r="R25" s="78">
        <f t="shared" si="3"/>
        <v>203.83333333333334</v>
      </c>
      <c r="S25" s="33" t="s">
        <v>4</v>
      </c>
      <c r="T25" s="73">
        <v>188</v>
      </c>
      <c r="U25" s="73">
        <v>148</v>
      </c>
      <c r="V25" s="73">
        <v>210</v>
      </c>
      <c r="W25" s="73">
        <v>168</v>
      </c>
      <c r="X25" s="73">
        <v>168</v>
      </c>
      <c r="Y25" s="73">
        <v>198</v>
      </c>
      <c r="Z25" s="74">
        <f t="shared" si="4"/>
        <v>1080</v>
      </c>
      <c r="AA25" s="75"/>
      <c r="AB25" s="74">
        <f t="shared" si="5"/>
        <v>2303</v>
      </c>
      <c r="AC25" s="76"/>
      <c r="AD25" s="77">
        <f t="shared" si="6"/>
        <v>12</v>
      </c>
      <c r="AE25" s="78">
        <f t="shared" si="7"/>
        <v>191.91666666666666</v>
      </c>
    </row>
    <row r="26" spans="1:31" ht="28.5" customHeight="1">
      <c r="A26" s="31" t="s">
        <v>332</v>
      </c>
      <c r="B26" t="s">
        <v>97</v>
      </c>
      <c r="C26" s="53" t="s">
        <v>37</v>
      </c>
      <c r="D26" s="32" t="s">
        <v>101</v>
      </c>
      <c r="E26" s="131">
        <v>120636</v>
      </c>
      <c r="F26" s="33" t="s">
        <v>3</v>
      </c>
      <c r="G26" s="70">
        <v>178</v>
      </c>
      <c r="H26" s="70">
        <v>193</v>
      </c>
      <c r="I26" s="70">
        <v>233</v>
      </c>
      <c r="J26" s="70">
        <v>215</v>
      </c>
      <c r="K26" s="70">
        <v>204</v>
      </c>
      <c r="L26" s="70">
        <v>178</v>
      </c>
      <c r="M26" s="71">
        <f t="shared" si="0"/>
        <v>1201</v>
      </c>
      <c r="N26" s="72"/>
      <c r="O26" s="71">
        <f t="shared" si="1"/>
        <v>1201</v>
      </c>
      <c r="P26" s="69"/>
      <c r="Q26" s="77">
        <f t="shared" si="2"/>
        <v>6</v>
      </c>
      <c r="R26" s="78">
        <f t="shared" si="3"/>
        <v>200.16666666666666</v>
      </c>
      <c r="S26" s="33" t="s">
        <v>4</v>
      </c>
      <c r="T26" s="73">
        <v>173</v>
      </c>
      <c r="U26" s="73">
        <v>150</v>
      </c>
      <c r="V26" s="73">
        <v>186</v>
      </c>
      <c r="W26" s="73">
        <v>169</v>
      </c>
      <c r="X26" s="73">
        <v>210</v>
      </c>
      <c r="Y26" s="73">
        <v>207</v>
      </c>
      <c r="Z26" s="74">
        <f t="shared" si="4"/>
        <v>1095</v>
      </c>
      <c r="AA26" s="75"/>
      <c r="AB26" s="74">
        <f t="shared" si="5"/>
        <v>2296</v>
      </c>
      <c r="AC26" s="76"/>
      <c r="AD26" s="77">
        <f t="shared" si="6"/>
        <v>12</v>
      </c>
      <c r="AE26" s="78">
        <f t="shared" si="7"/>
        <v>191.33333333333334</v>
      </c>
    </row>
    <row r="27" spans="1:31" ht="28.5" customHeight="1">
      <c r="A27" s="31" t="s">
        <v>333</v>
      </c>
      <c r="B27" t="s">
        <v>97</v>
      </c>
      <c r="C27" s="53" t="s">
        <v>40</v>
      </c>
      <c r="D27" s="32" t="s">
        <v>98</v>
      </c>
      <c r="E27" s="131">
        <v>10306</v>
      </c>
      <c r="F27" s="33" t="s">
        <v>3</v>
      </c>
      <c r="G27" s="70">
        <v>202</v>
      </c>
      <c r="H27" s="70">
        <v>190</v>
      </c>
      <c r="I27" s="70">
        <v>221</v>
      </c>
      <c r="J27" s="70">
        <v>213</v>
      </c>
      <c r="K27" s="70">
        <v>214</v>
      </c>
      <c r="L27" s="70">
        <v>182</v>
      </c>
      <c r="M27" s="71">
        <f t="shared" si="0"/>
        <v>1222</v>
      </c>
      <c r="N27" s="72"/>
      <c r="O27" s="71">
        <f t="shared" si="1"/>
        <v>1222</v>
      </c>
      <c r="P27" s="69"/>
      <c r="Q27" s="77">
        <f t="shared" si="2"/>
        <v>6</v>
      </c>
      <c r="R27" s="78">
        <f t="shared" si="3"/>
        <v>203.66666666666666</v>
      </c>
      <c r="S27" s="33" t="s">
        <v>4</v>
      </c>
      <c r="T27" s="73">
        <v>162</v>
      </c>
      <c r="U27" s="73">
        <v>192</v>
      </c>
      <c r="V27" s="73">
        <v>189</v>
      </c>
      <c r="W27" s="73">
        <v>160</v>
      </c>
      <c r="X27" s="73">
        <v>166</v>
      </c>
      <c r="Y27" s="73">
        <v>167</v>
      </c>
      <c r="Z27" s="74">
        <f t="shared" si="4"/>
        <v>1036</v>
      </c>
      <c r="AA27" s="75"/>
      <c r="AB27" s="74">
        <f t="shared" si="5"/>
        <v>2258</v>
      </c>
      <c r="AC27" s="76"/>
      <c r="AD27" s="77">
        <f t="shared" si="6"/>
        <v>12</v>
      </c>
      <c r="AE27" s="78">
        <f t="shared" si="7"/>
        <v>188.16666666666666</v>
      </c>
    </row>
    <row r="28" spans="1:31" ht="28.5" customHeight="1">
      <c r="A28" s="31" t="s">
        <v>334</v>
      </c>
      <c r="B28" t="s">
        <v>97</v>
      </c>
      <c r="C28" s="53" t="s">
        <v>247</v>
      </c>
      <c r="D28" s="32" t="s">
        <v>120</v>
      </c>
      <c r="E28" s="131">
        <v>30702</v>
      </c>
      <c r="F28" s="33" t="s">
        <v>3</v>
      </c>
      <c r="G28" s="70">
        <v>217</v>
      </c>
      <c r="H28" s="70">
        <v>186</v>
      </c>
      <c r="I28" s="70">
        <v>145</v>
      </c>
      <c r="J28" s="70">
        <v>175</v>
      </c>
      <c r="K28" s="70">
        <v>185</v>
      </c>
      <c r="L28" s="70">
        <v>224</v>
      </c>
      <c r="M28" s="71">
        <f t="shared" si="0"/>
        <v>1132</v>
      </c>
      <c r="N28" s="72"/>
      <c r="O28" s="71">
        <f t="shared" si="1"/>
        <v>1132</v>
      </c>
      <c r="P28" s="69"/>
      <c r="Q28" s="77">
        <f t="shared" si="2"/>
        <v>6</v>
      </c>
      <c r="R28" s="78">
        <f t="shared" si="3"/>
        <v>188.66666666666666</v>
      </c>
      <c r="S28" s="33" t="s">
        <v>4</v>
      </c>
      <c r="T28" s="73"/>
      <c r="U28" s="73"/>
      <c r="V28" s="73"/>
      <c r="W28" s="73"/>
      <c r="X28" s="73"/>
      <c r="Y28" s="73"/>
      <c r="Z28" s="74">
        <f t="shared" si="4"/>
        <v>0</v>
      </c>
      <c r="AA28" s="75"/>
      <c r="AB28" s="74">
        <f t="shared" si="5"/>
        <v>1132</v>
      </c>
      <c r="AC28" s="76"/>
      <c r="AD28" s="77">
        <f t="shared" si="6"/>
        <v>6</v>
      </c>
      <c r="AE28" s="78">
        <f t="shared" si="7"/>
        <v>188.66666666666666</v>
      </c>
    </row>
    <row r="29" spans="1:31" ht="28.5" customHeight="1">
      <c r="A29" s="31" t="s">
        <v>335</v>
      </c>
      <c r="B29" t="s">
        <v>97</v>
      </c>
      <c r="C29" s="53" t="s">
        <v>40</v>
      </c>
      <c r="D29" s="32" t="s">
        <v>117</v>
      </c>
      <c r="E29" s="131">
        <v>10122</v>
      </c>
      <c r="F29" s="33" t="s">
        <v>3</v>
      </c>
      <c r="G29" s="70">
        <v>200</v>
      </c>
      <c r="H29" s="70">
        <v>172</v>
      </c>
      <c r="I29" s="70">
        <v>199</v>
      </c>
      <c r="J29" s="70">
        <v>190</v>
      </c>
      <c r="K29" s="70">
        <v>160</v>
      </c>
      <c r="L29" s="70">
        <v>207</v>
      </c>
      <c r="M29" s="71">
        <f t="shared" si="0"/>
        <v>1128</v>
      </c>
      <c r="N29" s="72"/>
      <c r="O29" s="71">
        <f t="shared" si="1"/>
        <v>1128</v>
      </c>
      <c r="P29" s="69"/>
      <c r="Q29" s="77">
        <f t="shared" si="2"/>
        <v>6</v>
      </c>
      <c r="R29" s="78">
        <f t="shared" si="3"/>
        <v>188</v>
      </c>
      <c r="S29" s="33" t="s">
        <v>4</v>
      </c>
      <c r="T29" s="73"/>
      <c r="U29" s="73"/>
      <c r="V29" s="73"/>
      <c r="W29" s="73"/>
      <c r="X29" s="73"/>
      <c r="Y29" s="73"/>
      <c r="Z29" s="74">
        <f t="shared" si="4"/>
        <v>0</v>
      </c>
      <c r="AA29" s="75"/>
      <c r="AB29" s="74">
        <f t="shared" si="5"/>
        <v>1128</v>
      </c>
      <c r="AC29" s="76"/>
      <c r="AD29" s="77">
        <f t="shared" si="6"/>
        <v>6</v>
      </c>
      <c r="AE29" s="78">
        <f t="shared" si="7"/>
        <v>188</v>
      </c>
    </row>
    <row r="30" spans="1:31" ht="28.5" customHeight="1">
      <c r="A30" s="31" t="s">
        <v>336</v>
      </c>
      <c r="B30" t="s">
        <v>97</v>
      </c>
      <c r="C30" s="53" t="s">
        <v>37</v>
      </c>
      <c r="D30" s="32" t="s">
        <v>119</v>
      </c>
      <c r="E30" s="131">
        <v>120121</v>
      </c>
      <c r="F30" s="33" t="s">
        <v>3</v>
      </c>
      <c r="G30" s="70">
        <v>202</v>
      </c>
      <c r="H30" s="70">
        <v>170</v>
      </c>
      <c r="I30" s="70">
        <v>222</v>
      </c>
      <c r="J30" s="70">
        <v>172</v>
      </c>
      <c r="K30" s="70">
        <v>189</v>
      </c>
      <c r="L30" s="70">
        <v>164</v>
      </c>
      <c r="M30" s="71">
        <f t="shared" si="0"/>
        <v>1119</v>
      </c>
      <c r="N30" s="72"/>
      <c r="O30" s="71">
        <f t="shared" si="1"/>
        <v>1119</v>
      </c>
      <c r="P30" s="69"/>
      <c r="Q30" s="77">
        <f t="shared" si="2"/>
        <v>6</v>
      </c>
      <c r="R30" s="78">
        <f t="shared" si="3"/>
        <v>186.5</v>
      </c>
      <c r="S30" s="33" t="s">
        <v>4</v>
      </c>
      <c r="T30" s="73"/>
      <c r="U30" s="73"/>
      <c r="V30" s="73"/>
      <c r="W30" s="73"/>
      <c r="X30" s="73"/>
      <c r="Y30" s="73"/>
      <c r="Z30" s="74">
        <f t="shared" si="4"/>
        <v>0</v>
      </c>
      <c r="AA30" s="75"/>
      <c r="AB30" s="74">
        <f t="shared" si="5"/>
        <v>1119</v>
      </c>
      <c r="AC30" s="76"/>
      <c r="AD30" s="77">
        <f t="shared" si="6"/>
        <v>6</v>
      </c>
      <c r="AE30" s="78">
        <f t="shared" si="7"/>
        <v>186.5</v>
      </c>
    </row>
    <row r="31" spans="1:31" ht="28.5" customHeight="1">
      <c r="A31" s="31" t="s">
        <v>337</v>
      </c>
      <c r="B31" t="s">
        <v>97</v>
      </c>
      <c r="C31" s="53" t="s">
        <v>30</v>
      </c>
      <c r="D31" s="32" t="s">
        <v>107</v>
      </c>
      <c r="E31" s="131">
        <v>370110</v>
      </c>
      <c r="F31" s="33" t="s">
        <v>3</v>
      </c>
      <c r="G31" s="70">
        <v>163</v>
      </c>
      <c r="H31" s="70">
        <v>189</v>
      </c>
      <c r="I31" s="70">
        <v>162</v>
      </c>
      <c r="J31" s="70">
        <v>186</v>
      </c>
      <c r="K31" s="70">
        <v>226</v>
      </c>
      <c r="L31" s="70">
        <v>192</v>
      </c>
      <c r="M31" s="71">
        <f t="shared" si="0"/>
        <v>1118</v>
      </c>
      <c r="N31" s="72"/>
      <c r="O31" s="71">
        <f t="shared" si="1"/>
        <v>1118</v>
      </c>
      <c r="P31" s="69"/>
      <c r="Q31" s="77">
        <f t="shared" si="2"/>
        <v>6</v>
      </c>
      <c r="R31" s="78">
        <f t="shared" si="3"/>
        <v>186.33333333333334</v>
      </c>
      <c r="S31" s="33" t="s">
        <v>4</v>
      </c>
      <c r="T31" s="73"/>
      <c r="U31" s="73"/>
      <c r="V31" s="73"/>
      <c r="W31" s="73"/>
      <c r="X31" s="73"/>
      <c r="Y31" s="73"/>
      <c r="Z31" s="74">
        <f t="shared" si="4"/>
        <v>0</v>
      </c>
      <c r="AA31" s="75"/>
      <c r="AB31" s="74">
        <f t="shared" si="5"/>
        <v>1118</v>
      </c>
      <c r="AC31" s="76"/>
      <c r="AD31" s="77">
        <f t="shared" si="6"/>
        <v>6</v>
      </c>
      <c r="AE31" s="78">
        <f t="shared" si="7"/>
        <v>186.33333333333334</v>
      </c>
    </row>
    <row r="32" spans="1:31" ht="28.5" customHeight="1">
      <c r="A32" s="31" t="s">
        <v>338</v>
      </c>
      <c r="B32" t="s">
        <v>97</v>
      </c>
      <c r="C32" s="53" t="s">
        <v>247</v>
      </c>
      <c r="D32" s="32" t="s">
        <v>105</v>
      </c>
      <c r="E32" s="131">
        <v>30715</v>
      </c>
      <c r="F32" s="33" t="s">
        <v>3</v>
      </c>
      <c r="G32" s="70">
        <v>171</v>
      </c>
      <c r="H32" s="70">
        <v>223</v>
      </c>
      <c r="I32" s="70">
        <v>163</v>
      </c>
      <c r="J32" s="70">
        <v>232</v>
      </c>
      <c r="K32" s="70">
        <v>136</v>
      </c>
      <c r="L32" s="70">
        <v>181</v>
      </c>
      <c r="M32" s="71">
        <f t="shared" si="0"/>
        <v>1106</v>
      </c>
      <c r="N32" s="72"/>
      <c r="O32" s="71">
        <f t="shared" si="1"/>
        <v>1106</v>
      </c>
      <c r="P32" s="69"/>
      <c r="Q32" s="77">
        <f t="shared" si="2"/>
        <v>6</v>
      </c>
      <c r="R32" s="78">
        <f t="shared" si="3"/>
        <v>184.33333333333334</v>
      </c>
      <c r="S32" s="33" t="s">
        <v>4</v>
      </c>
      <c r="T32" s="73"/>
      <c r="U32" s="73"/>
      <c r="V32" s="73"/>
      <c r="W32" s="73"/>
      <c r="X32" s="73"/>
      <c r="Y32" s="73"/>
      <c r="Z32" s="74">
        <f t="shared" si="4"/>
        <v>0</v>
      </c>
      <c r="AA32" s="75"/>
      <c r="AB32" s="74">
        <f t="shared" si="5"/>
        <v>1106</v>
      </c>
      <c r="AC32" s="76"/>
      <c r="AD32" s="77">
        <f t="shared" si="6"/>
        <v>6</v>
      </c>
      <c r="AE32" s="78">
        <f t="shared" si="7"/>
        <v>184.33333333333334</v>
      </c>
    </row>
    <row r="33" spans="1:31" ht="28.5" customHeight="1">
      <c r="A33" s="31" t="s">
        <v>339</v>
      </c>
      <c r="B33" t="s">
        <v>97</v>
      </c>
      <c r="C33" s="53" t="s">
        <v>28</v>
      </c>
      <c r="D33" s="32" t="s">
        <v>111</v>
      </c>
      <c r="E33" s="131">
        <v>119909</v>
      </c>
      <c r="F33" s="33" t="s">
        <v>3</v>
      </c>
      <c r="G33" s="70">
        <v>208</v>
      </c>
      <c r="H33" s="70">
        <v>178</v>
      </c>
      <c r="I33" s="70">
        <v>188</v>
      </c>
      <c r="J33" s="70">
        <v>186</v>
      </c>
      <c r="K33" s="70">
        <v>185</v>
      </c>
      <c r="L33" s="70">
        <v>154</v>
      </c>
      <c r="M33" s="71">
        <f t="shared" si="0"/>
        <v>1099</v>
      </c>
      <c r="N33" s="72"/>
      <c r="O33" s="71">
        <f t="shared" si="1"/>
        <v>1099</v>
      </c>
      <c r="P33" s="69"/>
      <c r="Q33" s="77">
        <f t="shared" si="2"/>
        <v>6</v>
      </c>
      <c r="R33" s="78">
        <f t="shared" si="3"/>
        <v>183.16666666666666</v>
      </c>
      <c r="S33" s="33" t="s">
        <v>4</v>
      </c>
      <c r="T33" s="73"/>
      <c r="U33" s="73"/>
      <c r="V33" s="73"/>
      <c r="W33" s="73"/>
      <c r="X33" s="73"/>
      <c r="Y33" s="73"/>
      <c r="Z33" s="74">
        <f t="shared" si="4"/>
        <v>0</v>
      </c>
      <c r="AA33" s="75"/>
      <c r="AB33" s="74">
        <f t="shared" si="5"/>
        <v>1099</v>
      </c>
      <c r="AC33" s="76"/>
      <c r="AD33" s="77">
        <f t="shared" si="6"/>
        <v>6</v>
      </c>
      <c r="AE33" s="78">
        <f t="shared" si="7"/>
        <v>183.16666666666666</v>
      </c>
    </row>
    <row r="34" spans="1:31" ht="28.5" customHeight="1">
      <c r="A34" s="31" t="s">
        <v>340</v>
      </c>
      <c r="B34" t="s">
        <v>97</v>
      </c>
      <c r="C34" s="53" t="s">
        <v>40</v>
      </c>
      <c r="D34" s="32" t="s">
        <v>115</v>
      </c>
      <c r="E34" s="131">
        <v>10312</v>
      </c>
      <c r="F34" s="33" t="s">
        <v>3</v>
      </c>
      <c r="G34" s="70">
        <v>168</v>
      </c>
      <c r="H34" s="70">
        <v>163</v>
      </c>
      <c r="I34" s="70">
        <v>213</v>
      </c>
      <c r="J34" s="70">
        <v>172</v>
      </c>
      <c r="K34" s="70">
        <v>202</v>
      </c>
      <c r="L34" s="70">
        <v>145</v>
      </c>
      <c r="M34" s="71">
        <f t="shared" si="0"/>
        <v>1063</v>
      </c>
      <c r="N34" s="72"/>
      <c r="O34" s="71">
        <f t="shared" si="1"/>
        <v>1063</v>
      </c>
      <c r="P34" s="69"/>
      <c r="Q34" s="77">
        <f t="shared" si="2"/>
        <v>6</v>
      </c>
      <c r="R34" s="78">
        <f t="shared" si="3"/>
        <v>177.16666666666666</v>
      </c>
      <c r="S34" s="33" t="s">
        <v>4</v>
      </c>
      <c r="T34" s="73"/>
      <c r="U34" s="73"/>
      <c r="V34" s="73"/>
      <c r="W34" s="73"/>
      <c r="X34" s="73"/>
      <c r="Y34" s="73"/>
      <c r="Z34" s="74">
        <f t="shared" si="4"/>
        <v>0</v>
      </c>
      <c r="AA34" s="75"/>
      <c r="AB34" s="74">
        <f t="shared" si="5"/>
        <v>1063</v>
      </c>
      <c r="AC34" s="76"/>
      <c r="AD34" s="77">
        <f t="shared" si="6"/>
        <v>6</v>
      </c>
      <c r="AE34" s="78">
        <f t="shared" si="7"/>
        <v>177.16666666666666</v>
      </c>
    </row>
    <row r="35" spans="1:31" ht="28.5" customHeight="1">
      <c r="A35" s="31" t="s">
        <v>341</v>
      </c>
      <c r="B35" t="s">
        <v>97</v>
      </c>
      <c r="C35" s="53" t="s">
        <v>247</v>
      </c>
      <c r="D35" s="32" t="s">
        <v>113</v>
      </c>
      <c r="E35" s="131">
        <v>30720</v>
      </c>
      <c r="F35" s="33" t="s">
        <v>3</v>
      </c>
      <c r="G35" s="70">
        <v>244</v>
      </c>
      <c r="H35" s="70">
        <v>166</v>
      </c>
      <c r="I35" s="70">
        <v>205</v>
      </c>
      <c r="J35" s="70">
        <v>163</v>
      </c>
      <c r="K35" s="70">
        <v>156</v>
      </c>
      <c r="L35" s="70">
        <v>125</v>
      </c>
      <c r="M35" s="71">
        <f t="shared" si="0"/>
        <v>1059</v>
      </c>
      <c r="N35" s="72"/>
      <c r="O35" s="71">
        <f t="shared" si="1"/>
        <v>1059</v>
      </c>
      <c r="P35" s="69"/>
      <c r="Q35" s="77">
        <f t="shared" si="2"/>
        <v>6</v>
      </c>
      <c r="R35" s="78">
        <f t="shared" si="3"/>
        <v>176.5</v>
      </c>
      <c r="S35" s="33" t="s">
        <v>4</v>
      </c>
      <c r="T35" s="73"/>
      <c r="U35" s="73"/>
      <c r="V35" s="73"/>
      <c r="W35" s="73"/>
      <c r="X35" s="73"/>
      <c r="Y35" s="73"/>
      <c r="Z35" s="74">
        <f t="shared" si="4"/>
        <v>0</v>
      </c>
      <c r="AA35" s="75"/>
      <c r="AB35" s="74">
        <f t="shared" si="5"/>
        <v>1059</v>
      </c>
      <c r="AC35" s="76"/>
      <c r="AD35" s="77">
        <f t="shared" si="6"/>
        <v>6</v>
      </c>
      <c r="AE35" s="78">
        <f t="shared" si="7"/>
        <v>176.5</v>
      </c>
    </row>
    <row r="36" spans="1:31" ht="28.5" customHeight="1">
      <c r="A36" s="31" t="s">
        <v>342</v>
      </c>
      <c r="B36" t="s">
        <v>97</v>
      </c>
      <c r="C36" s="123" t="s">
        <v>28</v>
      </c>
      <c r="D36" s="32" t="s">
        <v>296</v>
      </c>
      <c r="E36" s="131">
        <v>110719</v>
      </c>
      <c r="F36" s="33" t="s">
        <v>3</v>
      </c>
      <c r="G36" s="70">
        <v>202</v>
      </c>
      <c r="H36" s="70">
        <v>177</v>
      </c>
      <c r="I36" s="70">
        <v>127</v>
      </c>
      <c r="J36" s="70">
        <v>160</v>
      </c>
      <c r="K36" s="70">
        <v>186</v>
      </c>
      <c r="L36" s="70">
        <v>173</v>
      </c>
      <c r="M36" s="71">
        <f t="shared" si="0"/>
        <v>1025</v>
      </c>
      <c r="N36" s="72"/>
      <c r="O36" s="71">
        <f t="shared" si="1"/>
        <v>1025</v>
      </c>
      <c r="P36" s="69"/>
      <c r="Q36" s="77">
        <f t="shared" si="2"/>
        <v>6</v>
      </c>
      <c r="R36" s="78">
        <f t="shared" si="3"/>
        <v>170.83333333333334</v>
      </c>
      <c r="S36" s="33" t="s">
        <v>4</v>
      </c>
      <c r="T36" s="73"/>
      <c r="U36" s="73"/>
      <c r="V36" s="73"/>
      <c r="W36" s="73"/>
      <c r="X36" s="73"/>
      <c r="Y36" s="73"/>
      <c r="Z36" s="74">
        <f t="shared" si="4"/>
        <v>0</v>
      </c>
      <c r="AA36" s="75"/>
      <c r="AB36" s="74">
        <f t="shared" si="5"/>
        <v>1025</v>
      </c>
      <c r="AC36" s="76"/>
      <c r="AD36" s="77">
        <f t="shared" si="6"/>
        <v>6</v>
      </c>
      <c r="AE36" s="78">
        <f t="shared" si="7"/>
        <v>170.83333333333334</v>
      </c>
    </row>
    <row r="37" spans="1:31" ht="28.5" customHeight="1">
      <c r="A37" s="31" t="s">
        <v>343</v>
      </c>
      <c r="B37" t="s">
        <v>97</v>
      </c>
      <c r="C37" s="53" t="s">
        <v>246</v>
      </c>
      <c r="D37" s="32" t="s">
        <v>109</v>
      </c>
      <c r="E37" s="131">
        <v>101801</v>
      </c>
      <c r="F37" s="33" t="s">
        <v>3</v>
      </c>
      <c r="G37" s="70">
        <v>165</v>
      </c>
      <c r="H37" s="70">
        <v>175</v>
      </c>
      <c r="I37" s="70">
        <v>142</v>
      </c>
      <c r="J37" s="70">
        <v>191</v>
      </c>
      <c r="K37" s="70">
        <v>165</v>
      </c>
      <c r="L37" s="70">
        <v>167</v>
      </c>
      <c r="M37" s="71">
        <f t="shared" si="0"/>
        <v>1005</v>
      </c>
      <c r="N37" s="72"/>
      <c r="O37" s="71">
        <f t="shared" si="1"/>
        <v>1005</v>
      </c>
      <c r="P37" s="69"/>
      <c r="Q37" s="77">
        <f t="shared" si="2"/>
        <v>6</v>
      </c>
      <c r="R37" s="78">
        <f t="shared" si="3"/>
        <v>167.5</v>
      </c>
      <c r="S37" s="33" t="s">
        <v>4</v>
      </c>
      <c r="T37" s="73"/>
      <c r="U37" s="73"/>
      <c r="V37" s="73"/>
      <c r="W37" s="73"/>
      <c r="X37" s="73"/>
      <c r="Y37" s="73"/>
      <c r="Z37" s="74">
        <f t="shared" si="4"/>
        <v>0</v>
      </c>
      <c r="AA37" s="75"/>
      <c r="AB37" s="74">
        <f t="shared" si="5"/>
        <v>1005</v>
      </c>
      <c r="AC37" s="76"/>
      <c r="AD37" s="77">
        <f t="shared" si="6"/>
        <v>6</v>
      </c>
      <c r="AE37" s="78">
        <f t="shared" si="7"/>
        <v>167.5</v>
      </c>
    </row>
    <row r="38" spans="1:31" ht="28.5" customHeight="1">
      <c r="A38" s="31" t="s">
        <v>344</v>
      </c>
      <c r="B38" t="s">
        <v>97</v>
      </c>
      <c r="C38" s="53" t="s">
        <v>246</v>
      </c>
      <c r="D38" s="32" t="s">
        <v>110</v>
      </c>
      <c r="E38" s="131">
        <v>100706</v>
      </c>
      <c r="F38" s="33" t="s">
        <v>3</v>
      </c>
      <c r="G38" s="70">
        <v>197</v>
      </c>
      <c r="H38" s="70">
        <v>193</v>
      </c>
      <c r="I38" s="70">
        <v>136</v>
      </c>
      <c r="J38" s="70">
        <v>207</v>
      </c>
      <c r="K38" s="70">
        <v>115</v>
      </c>
      <c r="L38" s="70">
        <v>144</v>
      </c>
      <c r="M38" s="71">
        <f t="shared" si="0"/>
        <v>992</v>
      </c>
      <c r="N38" s="72"/>
      <c r="O38" s="71">
        <f t="shared" si="1"/>
        <v>992</v>
      </c>
      <c r="P38" s="69"/>
      <c r="Q38" s="77">
        <f t="shared" si="2"/>
        <v>6</v>
      </c>
      <c r="R38" s="78">
        <f t="shared" si="3"/>
        <v>165.33333333333334</v>
      </c>
      <c r="S38" s="33" t="s">
        <v>4</v>
      </c>
      <c r="T38" s="73"/>
      <c r="U38" s="73"/>
      <c r="V38" s="73"/>
      <c r="W38" s="73"/>
      <c r="X38" s="73"/>
      <c r="Y38" s="73"/>
      <c r="Z38" s="74">
        <f t="shared" si="4"/>
        <v>0</v>
      </c>
      <c r="AA38" s="75"/>
      <c r="AB38" s="74">
        <f t="shared" si="5"/>
        <v>992</v>
      </c>
      <c r="AC38" s="76"/>
      <c r="AD38" s="77">
        <f t="shared" si="6"/>
        <v>6</v>
      </c>
      <c r="AE38" s="78">
        <f t="shared" si="7"/>
        <v>165.33333333333334</v>
      </c>
    </row>
    <row r="39" spans="1:31" ht="28.5" customHeight="1">
      <c r="A39" s="31" t="s">
        <v>345</v>
      </c>
      <c r="B39" t="s">
        <v>97</v>
      </c>
      <c r="C39" s="4" t="s">
        <v>40</v>
      </c>
      <c r="D39" s="32" t="s">
        <v>118</v>
      </c>
      <c r="E39" s="131">
        <v>10104</v>
      </c>
      <c r="F39" s="33" t="s">
        <v>3</v>
      </c>
      <c r="G39" s="70">
        <v>187</v>
      </c>
      <c r="H39" s="70">
        <v>145</v>
      </c>
      <c r="I39" s="70">
        <v>171</v>
      </c>
      <c r="J39" s="70">
        <v>123</v>
      </c>
      <c r="K39" s="70">
        <v>169</v>
      </c>
      <c r="L39" s="70">
        <v>162</v>
      </c>
      <c r="M39" s="71">
        <f t="shared" si="0"/>
        <v>957</v>
      </c>
      <c r="N39" s="72"/>
      <c r="O39" s="71">
        <f t="shared" si="1"/>
        <v>957</v>
      </c>
      <c r="P39" s="69"/>
      <c r="Q39" s="77">
        <f t="shared" si="2"/>
        <v>6</v>
      </c>
      <c r="R39" s="78">
        <f t="shared" si="3"/>
        <v>159.5</v>
      </c>
      <c r="S39" s="33" t="s">
        <v>4</v>
      </c>
      <c r="T39" s="73"/>
      <c r="U39" s="73"/>
      <c r="V39" s="73"/>
      <c r="W39" s="73"/>
      <c r="X39" s="73"/>
      <c r="Y39" s="73"/>
      <c r="Z39" s="74">
        <f t="shared" si="4"/>
        <v>0</v>
      </c>
      <c r="AA39" s="75"/>
      <c r="AB39" s="74">
        <f t="shared" si="5"/>
        <v>957</v>
      </c>
      <c r="AC39" s="76"/>
      <c r="AD39" s="77">
        <f t="shared" si="6"/>
        <v>6</v>
      </c>
      <c r="AE39" s="78">
        <f t="shared" si="7"/>
        <v>159.5</v>
      </c>
    </row>
    <row r="40" spans="1:31" ht="28.5" customHeight="1">
      <c r="A40" s="31"/>
      <c r="D40" s="32"/>
      <c r="E40" s="131"/>
      <c r="F40" s="33"/>
      <c r="G40" s="70"/>
      <c r="H40" s="70"/>
      <c r="I40" s="70"/>
      <c r="J40" s="70"/>
      <c r="K40" s="70"/>
      <c r="L40" s="70"/>
      <c r="M40" s="71">
        <f t="shared" si="0"/>
        <v>0</v>
      </c>
      <c r="N40" s="72"/>
      <c r="O40" s="71">
        <f t="shared" si="1"/>
        <v>0</v>
      </c>
      <c r="P40" s="69"/>
      <c r="Q40" s="77">
        <f t="shared" si="2"/>
        <v>0</v>
      </c>
      <c r="R40" s="78"/>
      <c r="S40" s="33"/>
      <c r="T40" s="73"/>
      <c r="U40" s="73"/>
      <c r="V40" s="73"/>
      <c r="W40" s="73"/>
      <c r="X40" s="73"/>
      <c r="Y40" s="73"/>
      <c r="Z40" s="74">
        <f t="shared" si="4"/>
        <v>0</v>
      </c>
      <c r="AA40" s="75"/>
      <c r="AB40" s="74">
        <f t="shared" si="5"/>
        <v>0</v>
      </c>
      <c r="AC40" s="76"/>
      <c r="AD40" s="77">
        <f t="shared" si="6"/>
        <v>0</v>
      </c>
      <c r="AE40" s="78"/>
    </row>
    <row r="41" spans="1:31" ht="28.5" customHeight="1">
      <c r="A41" s="31"/>
      <c r="D41" s="32"/>
      <c r="E41" s="131"/>
      <c r="F41" s="33"/>
      <c r="G41" s="70"/>
      <c r="H41" s="70"/>
      <c r="I41" s="70"/>
      <c r="J41" s="70"/>
      <c r="K41" s="70"/>
      <c r="L41" s="70"/>
      <c r="M41" s="71">
        <f t="shared" si="0"/>
        <v>0</v>
      </c>
      <c r="N41" s="72"/>
      <c r="O41" s="71">
        <f t="shared" si="1"/>
        <v>0</v>
      </c>
      <c r="P41" s="69"/>
      <c r="Q41" s="77">
        <f t="shared" si="2"/>
        <v>0</v>
      </c>
      <c r="R41" s="78"/>
      <c r="S41" s="33"/>
      <c r="T41" s="73"/>
      <c r="U41" s="73"/>
      <c r="V41" s="73"/>
      <c r="W41" s="73"/>
      <c r="X41" s="73"/>
      <c r="Y41" s="73"/>
      <c r="Z41" s="74">
        <f t="shared" si="4"/>
        <v>0</v>
      </c>
      <c r="AA41" s="75"/>
      <c r="AB41" s="74">
        <f t="shared" si="5"/>
        <v>0</v>
      </c>
      <c r="AC41" s="76"/>
      <c r="AD41" s="77">
        <f t="shared" si="6"/>
        <v>0</v>
      </c>
      <c r="AE41" s="78"/>
    </row>
    <row r="42" spans="1:31" ht="28.5" customHeight="1">
      <c r="A42" s="31"/>
      <c r="D42" s="32"/>
      <c r="E42" s="131"/>
      <c r="F42" s="33"/>
      <c r="G42" s="70"/>
      <c r="H42" s="70"/>
      <c r="I42" s="70"/>
      <c r="J42" s="70"/>
      <c r="K42" s="70"/>
      <c r="L42" s="70"/>
      <c r="M42" s="71">
        <f t="shared" si="0"/>
        <v>0</v>
      </c>
      <c r="N42" s="72"/>
      <c r="O42" s="71">
        <f t="shared" si="1"/>
        <v>0</v>
      </c>
      <c r="P42" s="69"/>
      <c r="Q42" s="77">
        <f t="shared" si="2"/>
        <v>0</v>
      </c>
      <c r="R42" s="78"/>
      <c r="S42" s="33"/>
      <c r="T42" s="73"/>
      <c r="U42" s="73"/>
      <c r="V42" s="73"/>
      <c r="W42" s="73"/>
      <c r="X42" s="73"/>
      <c r="Y42" s="73"/>
      <c r="Z42" s="74">
        <f t="shared" si="4"/>
        <v>0</v>
      </c>
      <c r="AA42" s="75"/>
      <c r="AB42" s="74">
        <f t="shared" si="5"/>
        <v>0</v>
      </c>
      <c r="AC42" s="76"/>
      <c r="AD42" s="77">
        <f t="shared" si="6"/>
        <v>0</v>
      </c>
      <c r="AE42" s="78"/>
    </row>
    <row r="43" spans="1:31" ht="28.5" customHeight="1">
      <c r="A43" s="31"/>
      <c r="D43" s="32"/>
      <c r="E43" s="131"/>
      <c r="F43" s="33"/>
      <c r="G43" s="70"/>
      <c r="H43" s="70"/>
      <c r="I43" s="70"/>
      <c r="J43" s="70"/>
      <c r="K43" s="70"/>
      <c r="L43" s="70"/>
      <c r="M43" s="71">
        <f t="shared" si="0"/>
        <v>0</v>
      </c>
      <c r="N43" s="72"/>
      <c r="O43" s="71">
        <f t="shared" si="1"/>
        <v>0</v>
      </c>
      <c r="P43" s="69"/>
      <c r="Q43" s="77">
        <f t="shared" si="2"/>
        <v>0</v>
      </c>
      <c r="R43" s="78"/>
      <c r="S43" s="33"/>
      <c r="T43" s="73"/>
      <c r="U43" s="73"/>
      <c r="V43" s="73"/>
      <c r="W43" s="73"/>
      <c r="X43" s="73"/>
      <c r="Y43" s="73"/>
      <c r="Z43" s="74">
        <f t="shared" si="4"/>
        <v>0</v>
      </c>
      <c r="AA43" s="75"/>
      <c r="AB43" s="74">
        <f t="shared" si="5"/>
        <v>0</v>
      </c>
      <c r="AC43" s="76"/>
      <c r="AD43" s="77">
        <f t="shared" si="6"/>
        <v>0</v>
      </c>
      <c r="AE43" s="78"/>
    </row>
    <row r="44" spans="1:31" ht="28.5" customHeight="1">
      <c r="A44" s="31"/>
      <c r="D44" s="32"/>
      <c r="E44" s="131"/>
      <c r="F44" s="33"/>
      <c r="G44" s="70"/>
      <c r="H44" s="70"/>
      <c r="I44" s="70"/>
      <c r="J44" s="70"/>
      <c r="K44" s="70"/>
      <c r="L44" s="70"/>
      <c r="M44" s="71">
        <f t="shared" si="0"/>
        <v>0</v>
      </c>
      <c r="N44" s="72"/>
      <c r="O44" s="71">
        <f t="shared" si="1"/>
        <v>0</v>
      </c>
      <c r="P44" s="69"/>
      <c r="Q44" s="77">
        <f t="shared" si="2"/>
        <v>0</v>
      </c>
      <c r="R44" s="78"/>
      <c r="S44" s="33"/>
      <c r="T44" s="73"/>
      <c r="U44" s="73"/>
      <c r="V44" s="73"/>
      <c r="W44" s="73"/>
      <c r="X44" s="73"/>
      <c r="Y44" s="73"/>
      <c r="Z44" s="74">
        <f t="shared" si="4"/>
        <v>0</v>
      </c>
      <c r="AA44" s="75"/>
      <c r="AB44" s="74">
        <f t="shared" si="5"/>
        <v>0</v>
      </c>
      <c r="AC44" s="76"/>
      <c r="AD44" s="77">
        <f t="shared" si="6"/>
        <v>0</v>
      </c>
      <c r="AE44" s="78"/>
    </row>
  </sheetData>
  <printOptions horizontalCentered="1"/>
  <pageMargins left="0.1968503937007874" right="0.1968503937007874" top="0.7874015748031497" bottom="0.3937007874015748" header="0.5118110236220472" footer="0.31496062992125984"/>
  <pageSetup fitToHeight="2" orientation="landscape" paperSize="9" scale="70" r:id="rId1"/>
  <headerFooter alignWithMargins="0">
    <oddFooter>&amp;LSeite &amp;P von &amp;N&amp;CAuswertung: ABV Hallstadt
www.ABV-Raubritter.de&amp;RDruckdatum: &amp;D, &amp;T</oddFooter>
  </headerFooter>
  <rowBreaks count="1" manualBreakCount="1">
    <brk id="29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showZeros="0" zoomScale="80" zoomScaleNormal="80" workbookViewId="0" topLeftCell="T28">
      <selection activeCell="AN4" sqref="AN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11.00390625" style="0" bestFit="1" customWidth="1"/>
    <col min="4" max="4" width="19.8515625" style="0" bestFit="1" customWidth="1"/>
    <col min="5" max="5" width="9.140625" style="40" customWidth="1"/>
    <col min="6" max="6" width="9.421875" style="0" customWidth="1"/>
    <col min="7" max="12" width="5.140625" style="0" customWidth="1"/>
    <col min="13" max="13" width="6.421875" style="0" customWidth="1"/>
    <col min="14" max="14" width="4.00390625" style="0" customWidth="1"/>
    <col min="15" max="15" width="7.7109375" style="0" bestFit="1" customWidth="1"/>
    <col min="16" max="16" width="1.8515625" style="0" customWidth="1"/>
    <col min="17" max="17" width="4.00390625" style="0" bestFit="1" customWidth="1"/>
    <col min="18" max="18" width="8.7109375" style="0" customWidth="1"/>
    <col min="19" max="19" width="9.57421875" style="0" bestFit="1" customWidth="1"/>
    <col min="20" max="25" width="5.140625" style="0" customWidth="1"/>
    <col min="26" max="26" width="6.421875" style="0" customWidth="1"/>
    <col min="27" max="27" width="5.140625" style="0" customWidth="1"/>
    <col min="28" max="28" width="6.421875" style="0" customWidth="1"/>
    <col min="29" max="29" width="1.8515625" style="0" bestFit="1" customWidth="1"/>
    <col min="30" max="30" width="3.8515625" style="0" customWidth="1"/>
    <col min="31" max="31" width="10.140625" style="0" bestFit="1" customWidth="1"/>
  </cols>
  <sheetData>
    <row r="1" spans="1:18" ht="13.5" thickBot="1">
      <c r="A1" s="1"/>
      <c r="B1" s="2"/>
      <c r="C1" s="2"/>
      <c r="E1" s="41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9" customHeight="1" thickTop="1">
      <c r="A2" s="5"/>
      <c r="B2" s="6"/>
      <c r="C2" s="6"/>
      <c r="D2" s="7"/>
      <c r="E2" s="124"/>
      <c r="F2" s="7"/>
      <c r="G2" s="7"/>
      <c r="H2" s="6"/>
      <c r="I2" s="6"/>
      <c r="J2" s="6"/>
      <c r="K2" s="6"/>
      <c r="L2" s="6"/>
      <c r="M2" s="7"/>
      <c r="N2" s="7"/>
      <c r="O2" s="7"/>
      <c r="P2" s="7"/>
      <c r="Q2" s="7"/>
      <c r="R2" s="7"/>
    </row>
    <row r="3" spans="1:18" ht="18">
      <c r="A3" s="48" t="s">
        <v>80</v>
      </c>
      <c r="B3" s="49"/>
      <c r="C3" s="49"/>
      <c r="D3" s="50"/>
      <c r="E3" s="125"/>
      <c r="F3" s="50"/>
      <c r="G3" s="51"/>
      <c r="H3" s="51"/>
      <c r="I3" s="51"/>
      <c r="J3" s="51"/>
      <c r="K3" s="51"/>
      <c r="L3" s="51"/>
      <c r="M3" s="49"/>
      <c r="N3" s="49"/>
      <c r="O3" s="52"/>
      <c r="P3" s="50"/>
      <c r="Q3" s="49"/>
      <c r="R3" s="50"/>
    </row>
    <row r="4" spans="1:18" ht="15.75">
      <c r="A4" s="12" t="s">
        <v>0</v>
      </c>
      <c r="B4" s="8"/>
      <c r="C4" s="8"/>
      <c r="D4" s="9"/>
      <c r="E4" s="126"/>
      <c r="F4" s="10"/>
      <c r="G4" s="10"/>
      <c r="H4" s="10"/>
      <c r="I4" s="10"/>
      <c r="J4" s="10"/>
      <c r="K4" s="10"/>
      <c r="L4" s="8"/>
      <c r="M4" s="8"/>
      <c r="N4" s="11"/>
      <c r="O4" s="9"/>
      <c r="P4" s="8"/>
      <c r="Q4" s="9"/>
      <c r="R4" s="12"/>
    </row>
    <row r="5" spans="1:18" ht="15.75">
      <c r="A5" s="1"/>
      <c r="B5" s="2"/>
      <c r="C5" s="2"/>
      <c r="D5" s="13"/>
      <c r="E5" s="128"/>
      <c r="F5" s="55" t="s">
        <v>256</v>
      </c>
      <c r="G5" s="55"/>
      <c r="H5" s="49"/>
      <c r="I5" s="49"/>
      <c r="J5" s="2"/>
      <c r="K5" s="2"/>
      <c r="L5" s="2"/>
      <c r="M5" s="2"/>
      <c r="N5" s="2"/>
      <c r="O5" s="2"/>
      <c r="P5" s="2"/>
      <c r="Q5" s="14"/>
      <c r="R5" s="14"/>
    </row>
    <row r="6" spans="1:18" ht="16.5">
      <c r="A6" s="15" t="s">
        <v>81</v>
      </c>
      <c r="B6" s="16"/>
      <c r="C6" s="16"/>
      <c r="D6" s="17"/>
      <c r="E6" s="41"/>
      <c r="F6" s="54"/>
      <c r="G6" s="19"/>
      <c r="H6" s="13"/>
      <c r="I6" s="8"/>
      <c r="J6" s="8"/>
      <c r="K6" s="8"/>
      <c r="L6" s="8"/>
      <c r="M6" s="20"/>
      <c r="N6" s="20"/>
      <c r="R6" s="21" t="s">
        <v>82</v>
      </c>
    </row>
    <row r="7" spans="1:18" ht="9" customHeight="1" thickBot="1">
      <c r="A7" s="22"/>
      <c r="B7" s="23"/>
      <c r="C7" s="23"/>
      <c r="D7" s="24"/>
      <c r="E7" s="127"/>
      <c r="F7" s="24"/>
      <c r="G7" s="24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</row>
    <row r="8" spans="1:18" ht="9" customHeight="1" thickTop="1">
      <c r="A8" s="1"/>
      <c r="B8" s="2"/>
      <c r="C8" s="2"/>
      <c r="D8" s="4"/>
      <c r="E8" s="80"/>
      <c r="F8" s="4"/>
      <c r="G8" s="4"/>
      <c r="H8" s="25"/>
      <c r="I8" s="25"/>
      <c r="J8" s="25"/>
      <c r="K8" s="25"/>
      <c r="L8" s="25"/>
      <c r="M8" s="4"/>
      <c r="N8" s="4"/>
      <c r="O8" s="4"/>
      <c r="P8" s="4"/>
      <c r="R8" s="4"/>
    </row>
    <row r="9" spans="1:23" ht="16.5">
      <c r="A9" s="26"/>
      <c r="B9" s="27"/>
      <c r="C9" s="27"/>
      <c r="D9" s="28"/>
      <c r="E9" s="80"/>
      <c r="F9" s="18"/>
      <c r="G9" s="10"/>
      <c r="H9" s="13"/>
      <c r="I9" s="13"/>
      <c r="J9" s="13" t="s">
        <v>3</v>
      </c>
      <c r="K9" s="13"/>
      <c r="L9" s="13"/>
      <c r="M9" s="29"/>
      <c r="N9" s="29"/>
      <c r="O9" s="30"/>
      <c r="P9" s="27"/>
      <c r="Q9" s="27"/>
      <c r="R9" s="21"/>
      <c r="W9" s="13" t="s">
        <v>257</v>
      </c>
    </row>
    <row r="10" spans="1:33" ht="13.5" thickBot="1">
      <c r="A10" s="22"/>
      <c r="B10" s="22"/>
      <c r="C10" s="22"/>
      <c r="D10" s="22"/>
      <c r="E10" s="1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1" ht="15" customHeight="1" thickTop="1">
      <c r="A11" s="59" t="s">
        <v>62</v>
      </c>
      <c r="B11" s="25" t="s">
        <v>26</v>
      </c>
      <c r="C11" s="121" t="s">
        <v>261</v>
      </c>
      <c r="D11" s="4" t="s">
        <v>56</v>
      </c>
      <c r="E11" s="80" t="s">
        <v>57</v>
      </c>
      <c r="F11" s="4"/>
      <c r="G11" s="39">
        <v>1</v>
      </c>
      <c r="H11" s="39">
        <v>2</v>
      </c>
      <c r="I11" s="39">
        <v>3</v>
      </c>
      <c r="J11" s="39">
        <v>4</v>
      </c>
      <c r="K11" s="39">
        <v>5</v>
      </c>
      <c r="L11" s="39">
        <v>6</v>
      </c>
      <c r="M11" s="39" t="s">
        <v>59</v>
      </c>
      <c r="N11" s="39" t="s">
        <v>58</v>
      </c>
      <c r="O11" s="39" t="s">
        <v>59</v>
      </c>
      <c r="P11" s="39"/>
      <c r="Q11" s="39" t="s">
        <v>60</v>
      </c>
      <c r="R11" s="79" t="s">
        <v>61</v>
      </c>
      <c r="S11" s="79"/>
      <c r="T11" s="39">
        <v>1</v>
      </c>
      <c r="U11" s="39">
        <v>2</v>
      </c>
      <c r="V11" s="39">
        <v>3</v>
      </c>
      <c r="W11" s="39">
        <v>4</v>
      </c>
      <c r="X11" s="39">
        <v>5</v>
      </c>
      <c r="Y11" s="39">
        <v>6</v>
      </c>
      <c r="Z11" s="39" t="s">
        <v>59</v>
      </c>
      <c r="AA11" s="39" t="s">
        <v>58</v>
      </c>
      <c r="AB11" s="39" t="s">
        <v>59</v>
      </c>
      <c r="AC11" s="39"/>
      <c r="AD11" s="39" t="s">
        <v>60</v>
      </c>
      <c r="AE11" s="79" t="s">
        <v>61</v>
      </c>
    </row>
    <row r="12" spans="1:31" ht="28.5" customHeight="1">
      <c r="A12" s="31" t="s">
        <v>2</v>
      </c>
      <c r="B12" t="s">
        <v>123</v>
      </c>
      <c r="C12" s="53" t="s">
        <v>31</v>
      </c>
      <c r="D12" s="32" t="s">
        <v>277</v>
      </c>
      <c r="E12" s="130">
        <v>20132</v>
      </c>
      <c r="F12" s="33" t="s">
        <v>3</v>
      </c>
      <c r="G12" s="70">
        <v>143</v>
      </c>
      <c r="H12" s="70">
        <v>204</v>
      </c>
      <c r="I12" s="70">
        <v>258</v>
      </c>
      <c r="J12" s="70">
        <v>193</v>
      </c>
      <c r="K12" s="70">
        <v>192</v>
      </c>
      <c r="L12" s="70">
        <v>195</v>
      </c>
      <c r="M12" s="71">
        <f aca="true" t="shared" si="0" ref="M12:M44">SUM(G12:L12)</f>
        <v>1185</v>
      </c>
      <c r="N12" s="72"/>
      <c r="O12" s="71">
        <f aca="true" t="shared" si="1" ref="O12:O44">SUM(M12:N12)</f>
        <v>1185</v>
      </c>
      <c r="P12" s="69"/>
      <c r="Q12" s="77">
        <f aca="true" t="shared" si="2" ref="Q12:Q44">COUNTIF(G12:L12,"&gt;0")</f>
        <v>6</v>
      </c>
      <c r="R12" s="78">
        <f aca="true" t="shared" si="3" ref="R12:R41">O12/Q12</f>
        <v>197.5</v>
      </c>
      <c r="S12" s="33" t="s">
        <v>4</v>
      </c>
      <c r="T12" s="73">
        <v>208</v>
      </c>
      <c r="U12" s="73">
        <v>233</v>
      </c>
      <c r="V12" s="73">
        <v>217</v>
      </c>
      <c r="W12" s="73">
        <v>237</v>
      </c>
      <c r="X12" s="73">
        <v>221</v>
      </c>
      <c r="Y12" s="73">
        <v>243</v>
      </c>
      <c r="Z12" s="74">
        <f aca="true" t="shared" si="4" ref="Z12:Z44">SUM(T12:Y12)</f>
        <v>1359</v>
      </c>
      <c r="AA12" s="75"/>
      <c r="AB12" s="74">
        <f aca="true" t="shared" si="5" ref="AB12:AB44">SUM(Z12:AA12,O12)</f>
        <v>2544</v>
      </c>
      <c r="AC12" s="76"/>
      <c r="AD12" s="77">
        <f aca="true" t="shared" si="6" ref="AD12:AD44">COUNTIF(T12:Y12,"&gt;0")+Q12</f>
        <v>12</v>
      </c>
      <c r="AE12" s="78">
        <f aca="true" t="shared" si="7" ref="AE12:AE41">AB12/AD12</f>
        <v>212</v>
      </c>
    </row>
    <row r="13" spans="1:31" ht="28.5" customHeight="1">
      <c r="A13" s="31" t="s">
        <v>5</v>
      </c>
      <c r="B13" t="s">
        <v>123</v>
      </c>
      <c r="C13" s="53" t="s">
        <v>40</v>
      </c>
      <c r="D13" s="32" t="s">
        <v>279</v>
      </c>
      <c r="E13" s="130" t="s">
        <v>314</v>
      </c>
      <c r="F13" s="33" t="s">
        <v>3</v>
      </c>
      <c r="G13" s="70">
        <v>149</v>
      </c>
      <c r="H13" s="70">
        <v>171</v>
      </c>
      <c r="I13" s="70">
        <v>220</v>
      </c>
      <c r="J13" s="70">
        <v>234</v>
      </c>
      <c r="K13" s="70">
        <v>168</v>
      </c>
      <c r="L13" s="70">
        <v>220</v>
      </c>
      <c r="M13" s="71">
        <f t="shared" si="0"/>
        <v>1162</v>
      </c>
      <c r="N13" s="72"/>
      <c r="O13" s="71">
        <f t="shared" si="1"/>
        <v>1162</v>
      </c>
      <c r="P13" s="69"/>
      <c r="Q13" s="77">
        <f t="shared" si="2"/>
        <v>6</v>
      </c>
      <c r="R13" s="78">
        <f t="shared" si="3"/>
        <v>193.66666666666666</v>
      </c>
      <c r="S13" s="33" t="s">
        <v>4</v>
      </c>
      <c r="T13" s="73">
        <v>235</v>
      </c>
      <c r="U13" s="73">
        <v>244</v>
      </c>
      <c r="V13" s="73">
        <v>192</v>
      </c>
      <c r="W13" s="73">
        <v>267</v>
      </c>
      <c r="X13" s="73">
        <v>212</v>
      </c>
      <c r="Y13" s="73">
        <v>200</v>
      </c>
      <c r="Z13" s="74">
        <f t="shared" si="4"/>
        <v>1350</v>
      </c>
      <c r="AA13" s="75"/>
      <c r="AB13" s="74">
        <f t="shared" si="5"/>
        <v>2512</v>
      </c>
      <c r="AC13" s="76"/>
      <c r="AD13" s="77">
        <f t="shared" si="6"/>
        <v>12</v>
      </c>
      <c r="AE13" s="78">
        <f t="shared" si="7"/>
        <v>209.33333333333334</v>
      </c>
    </row>
    <row r="14" spans="1:31" ht="28.5" customHeight="1">
      <c r="A14" s="31" t="s">
        <v>6</v>
      </c>
      <c r="B14" t="s">
        <v>123</v>
      </c>
      <c r="C14" s="53" t="s">
        <v>245</v>
      </c>
      <c r="D14" s="32" t="s">
        <v>270</v>
      </c>
      <c r="E14" s="41" t="s">
        <v>310</v>
      </c>
      <c r="F14" s="33" t="s">
        <v>3</v>
      </c>
      <c r="G14" s="70">
        <v>158</v>
      </c>
      <c r="H14" s="70">
        <v>215</v>
      </c>
      <c r="I14" s="70">
        <v>196</v>
      </c>
      <c r="J14" s="70">
        <v>202</v>
      </c>
      <c r="K14" s="70">
        <v>219</v>
      </c>
      <c r="L14" s="70">
        <v>224</v>
      </c>
      <c r="M14" s="71">
        <f t="shared" si="0"/>
        <v>1214</v>
      </c>
      <c r="N14" s="72"/>
      <c r="O14" s="71">
        <f t="shared" si="1"/>
        <v>1214</v>
      </c>
      <c r="P14" s="69"/>
      <c r="Q14" s="77">
        <f t="shared" si="2"/>
        <v>6</v>
      </c>
      <c r="R14" s="78">
        <f t="shared" si="3"/>
        <v>202.33333333333334</v>
      </c>
      <c r="S14" s="33" t="s">
        <v>4</v>
      </c>
      <c r="T14" s="73">
        <v>257</v>
      </c>
      <c r="U14" s="73">
        <v>178</v>
      </c>
      <c r="V14" s="73">
        <v>214</v>
      </c>
      <c r="W14" s="73">
        <v>220</v>
      </c>
      <c r="X14" s="73">
        <v>205</v>
      </c>
      <c r="Y14" s="73">
        <v>200</v>
      </c>
      <c r="Z14" s="74">
        <f t="shared" si="4"/>
        <v>1274</v>
      </c>
      <c r="AA14" s="75"/>
      <c r="AB14" s="74">
        <f t="shared" si="5"/>
        <v>2488</v>
      </c>
      <c r="AC14" s="76"/>
      <c r="AD14" s="77">
        <f t="shared" si="6"/>
        <v>12</v>
      </c>
      <c r="AE14" s="78">
        <f t="shared" si="7"/>
        <v>207.33333333333334</v>
      </c>
    </row>
    <row r="15" spans="1:31" ht="28.5" customHeight="1">
      <c r="A15" s="31" t="s">
        <v>7</v>
      </c>
      <c r="B15" t="s">
        <v>123</v>
      </c>
      <c r="C15" s="53" t="s">
        <v>31</v>
      </c>
      <c r="D15" s="32" t="s">
        <v>282</v>
      </c>
      <c r="E15" s="130">
        <v>20120</v>
      </c>
      <c r="F15" s="33" t="s">
        <v>3</v>
      </c>
      <c r="G15" s="70">
        <v>235</v>
      </c>
      <c r="H15" s="70">
        <v>174</v>
      </c>
      <c r="I15" s="70">
        <v>227</v>
      </c>
      <c r="J15" s="70">
        <v>227</v>
      </c>
      <c r="K15" s="70">
        <v>181</v>
      </c>
      <c r="L15" s="70">
        <v>209</v>
      </c>
      <c r="M15" s="71">
        <f t="shared" si="0"/>
        <v>1253</v>
      </c>
      <c r="N15" s="72"/>
      <c r="O15" s="71">
        <f t="shared" si="1"/>
        <v>1253</v>
      </c>
      <c r="P15" s="69"/>
      <c r="Q15" s="77">
        <f t="shared" si="2"/>
        <v>6</v>
      </c>
      <c r="R15" s="78">
        <f t="shared" si="3"/>
        <v>208.83333333333334</v>
      </c>
      <c r="S15" s="33" t="s">
        <v>4</v>
      </c>
      <c r="T15" s="73">
        <v>205</v>
      </c>
      <c r="U15" s="73">
        <v>198</v>
      </c>
      <c r="V15" s="73">
        <v>198</v>
      </c>
      <c r="W15" s="73">
        <v>179</v>
      </c>
      <c r="X15" s="73">
        <v>192</v>
      </c>
      <c r="Y15" s="73">
        <v>211</v>
      </c>
      <c r="Z15" s="74">
        <f t="shared" si="4"/>
        <v>1183</v>
      </c>
      <c r="AA15" s="75"/>
      <c r="AB15" s="74">
        <f t="shared" si="5"/>
        <v>2436</v>
      </c>
      <c r="AC15" s="76"/>
      <c r="AD15" s="77">
        <f t="shared" si="6"/>
        <v>12</v>
      </c>
      <c r="AE15" s="78">
        <f t="shared" si="7"/>
        <v>203</v>
      </c>
    </row>
    <row r="16" spans="1:31" ht="28.5" customHeight="1">
      <c r="A16" s="31" t="s">
        <v>8</v>
      </c>
      <c r="B16" t="s">
        <v>123</v>
      </c>
      <c r="C16" s="53" t="s">
        <v>40</v>
      </c>
      <c r="D16" s="32" t="s">
        <v>375</v>
      </c>
      <c r="E16" s="41" t="s">
        <v>309</v>
      </c>
      <c r="F16" s="33" t="s">
        <v>3</v>
      </c>
      <c r="G16" s="70">
        <v>191</v>
      </c>
      <c r="H16" s="70">
        <v>181</v>
      </c>
      <c r="I16" s="70">
        <v>193</v>
      </c>
      <c r="J16" s="70">
        <v>223</v>
      </c>
      <c r="K16" s="70">
        <v>222</v>
      </c>
      <c r="L16" s="70">
        <v>267</v>
      </c>
      <c r="M16" s="71">
        <f t="shared" si="0"/>
        <v>1277</v>
      </c>
      <c r="N16" s="72"/>
      <c r="O16" s="71">
        <f t="shared" si="1"/>
        <v>1277</v>
      </c>
      <c r="P16" s="69"/>
      <c r="Q16" s="77">
        <f t="shared" si="2"/>
        <v>6</v>
      </c>
      <c r="R16" s="78">
        <f t="shared" si="3"/>
        <v>212.83333333333334</v>
      </c>
      <c r="S16" s="33" t="s">
        <v>4</v>
      </c>
      <c r="T16" s="73">
        <v>149</v>
      </c>
      <c r="U16" s="73">
        <v>186</v>
      </c>
      <c r="V16" s="73">
        <v>205</v>
      </c>
      <c r="W16" s="73">
        <v>206</v>
      </c>
      <c r="X16" s="73">
        <v>214</v>
      </c>
      <c r="Y16" s="73">
        <v>187</v>
      </c>
      <c r="Z16" s="74">
        <f>SUM(T16:Y16)</f>
        <v>1147</v>
      </c>
      <c r="AA16" s="75"/>
      <c r="AB16" s="74">
        <f>SUM(Z16:AA16,O16)</f>
        <v>2424</v>
      </c>
      <c r="AC16" s="76"/>
      <c r="AD16" s="77">
        <f>COUNTIF(T16:Y16,"&gt;0")+Q16</f>
        <v>12</v>
      </c>
      <c r="AE16" s="78">
        <f>AB16/AD16</f>
        <v>202</v>
      </c>
    </row>
    <row r="17" spans="1:31" ht="28.5" customHeight="1">
      <c r="A17" s="31" t="s">
        <v>9</v>
      </c>
      <c r="B17" t="s">
        <v>123</v>
      </c>
      <c r="C17" s="53" t="s">
        <v>291</v>
      </c>
      <c r="D17" s="32" t="s">
        <v>269</v>
      </c>
      <c r="E17" s="130">
        <v>80703</v>
      </c>
      <c r="F17" s="33" t="s">
        <v>3</v>
      </c>
      <c r="G17" s="70">
        <v>175</v>
      </c>
      <c r="H17" s="70">
        <v>222</v>
      </c>
      <c r="I17" s="70">
        <v>200</v>
      </c>
      <c r="J17" s="70">
        <v>225</v>
      </c>
      <c r="K17" s="70">
        <v>205</v>
      </c>
      <c r="L17" s="70">
        <v>190</v>
      </c>
      <c r="M17" s="71">
        <f t="shared" si="0"/>
        <v>1217</v>
      </c>
      <c r="N17" s="72"/>
      <c r="O17" s="71">
        <f t="shared" si="1"/>
        <v>1217</v>
      </c>
      <c r="P17" s="69"/>
      <c r="Q17" s="77">
        <f t="shared" si="2"/>
        <v>6</v>
      </c>
      <c r="R17" s="78">
        <f t="shared" si="3"/>
        <v>202.83333333333334</v>
      </c>
      <c r="S17" s="33" t="s">
        <v>4</v>
      </c>
      <c r="T17" s="73">
        <v>200</v>
      </c>
      <c r="U17" s="73">
        <v>234</v>
      </c>
      <c r="V17" s="73">
        <v>155</v>
      </c>
      <c r="W17" s="73">
        <v>193</v>
      </c>
      <c r="X17" s="73">
        <v>181</v>
      </c>
      <c r="Y17" s="73">
        <v>224</v>
      </c>
      <c r="Z17" s="74">
        <f t="shared" si="4"/>
        <v>1187</v>
      </c>
      <c r="AA17" s="75"/>
      <c r="AB17" s="74">
        <f t="shared" si="5"/>
        <v>2404</v>
      </c>
      <c r="AC17" s="76"/>
      <c r="AD17" s="77">
        <f t="shared" si="6"/>
        <v>12</v>
      </c>
      <c r="AE17" s="78">
        <f t="shared" si="7"/>
        <v>200.33333333333334</v>
      </c>
    </row>
    <row r="18" spans="1:31" ht="28.5" customHeight="1">
      <c r="A18" s="31" t="s">
        <v>10</v>
      </c>
      <c r="B18" t="s">
        <v>123</v>
      </c>
      <c r="C18" s="53" t="s">
        <v>244</v>
      </c>
      <c r="D18" s="32" t="s">
        <v>283</v>
      </c>
      <c r="E18" s="41" t="s">
        <v>301</v>
      </c>
      <c r="F18" s="33" t="s">
        <v>3</v>
      </c>
      <c r="G18" s="70">
        <v>225</v>
      </c>
      <c r="H18" s="70">
        <v>205</v>
      </c>
      <c r="I18" s="70">
        <v>201</v>
      </c>
      <c r="J18" s="70">
        <v>195</v>
      </c>
      <c r="K18" s="70">
        <v>232</v>
      </c>
      <c r="L18" s="70">
        <v>215</v>
      </c>
      <c r="M18" s="71">
        <f t="shared" si="0"/>
        <v>1273</v>
      </c>
      <c r="N18" s="72"/>
      <c r="O18" s="71">
        <f t="shared" si="1"/>
        <v>1273</v>
      </c>
      <c r="P18" s="69"/>
      <c r="Q18" s="77">
        <f t="shared" si="2"/>
        <v>6</v>
      </c>
      <c r="R18" s="78">
        <f t="shared" si="3"/>
        <v>212.16666666666666</v>
      </c>
      <c r="S18" s="33" t="s">
        <v>4</v>
      </c>
      <c r="T18" s="73">
        <v>234</v>
      </c>
      <c r="U18" s="73">
        <v>143</v>
      </c>
      <c r="V18" s="73">
        <v>162</v>
      </c>
      <c r="W18" s="73">
        <v>186</v>
      </c>
      <c r="X18" s="73">
        <v>185</v>
      </c>
      <c r="Y18" s="73">
        <v>174</v>
      </c>
      <c r="Z18" s="74">
        <f t="shared" si="4"/>
        <v>1084</v>
      </c>
      <c r="AA18" s="75"/>
      <c r="AB18" s="74">
        <f t="shared" si="5"/>
        <v>2357</v>
      </c>
      <c r="AC18" s="76"/>
      <c r="AD18" s="77">
        <f t="shared" si="6"/>
        <v>12</v>
      </c>
      <c r="AE18" s="78">
        <f t="shared" si="7"/>
        <v>196.41666666666666</v>
      </c>
    </row>
    <row r="19" spans="1:31" ht="28.5" customHeight="1">
      <c r="A19" s="31" t="s">
        <v>11</v>
      </c>
      <c r="B19" t="s">
        <v>123</v>
      </c>
      <c r="C19" s="53" t="s">
        <v>248</v>
      </c>
      <c r="D19" s="32" t="s">
        <v>285</v>
      </c>
      <c r="E19" s="130">
        <v>320115</v>
      </c>
      <c r="F19" s="33" t="s">
        <v>3</v>
      </c>
      <c r="G19" s="70">
        <v>220</v>
      </c>
      <c r="H19" s="70">
        <v>234</v>
      </c>
      <c r="I19" s="70">
        <v>220</v>
      </c>
      <c r="J19" s="70">
        <v>175</v>
      </c>
      <c r="K19" s="70">
        <v>184</v>
      </c>
      <c r="L19" s="70">
        <v>195</v>
      </c>
      <c r="M19" s="71">
        <f t="shared" si="0"/>
        <v>1228</v>
      </c>
      <c r="N19" s="72"/>
      <c r="O19" s="71">
        <f t="shared" si="1"/>
        <v>1228</v>
      </c>
      <c r="P19" s="69"/>
      <c r="Q19" s="77">
        <f t="shared" si="2"/>
        <v>6</v>
      </c>
      <c r="R19" s="78">
        <f t="shared" si="3"/>
        <v>204.66666666666666</v>
      </c>
      <c r="S19" s="33" t="s">
        <v>4</v>
      </c>
      <c r="T19" s="73">
        <v>216</v>
      </c>
      <c r="U19" s="73">
        <v>201</v>
      </c>
      <c r="V19" s="73">
        <v>145</v>
      </c>
      <c r="W19" s="73">
        <v>179</v>
      </c>
      <c r="X19" s="73">
        <v>191</v>
      </c>
      <c r="Y19" s="73">
        <v>195</v>
      </c>
      <c r="Z19" s="74">
        <f t="shared" si="4"/>
        <v>1127</v>
      </c>
      <c r="AA19" s="75"/>
      <c r="AB19" s="74">
        <f t="shared" si="5"/>
        <v>2355</v>
      </c>
      <c r="AC19" s="76"/>
      <c r="AD19" s="77">
        <f t="shared" si="6"/>
        <v>12</v>
      </c>
      <c r="AE19" s="78">
        <f t="shared" si="7"/>
        <v>196.25</v>
      </c>
    </row>
    <row r="20" spans="1:31" ht="28.5" customHeight="1">
      <c r="A20" s="31" t="s">
        <v>12</v>
      </c>
      <c r="B20" t="s">
        <v>123</v>
      </c>
      <c r="C20" s="53" t="s">
        <v>246</v>
      </c>
      <c r="D20" s="32" t="s">
        <v>286</v>
      </c>
      <c r="E20" s="130">
        <v>102730</v>
      </c>
      <c r="F20" s="33" t="s">
        <v>3</v>
      </c>
      <c r="G20" s="70">
        <v>232</v>
      </c>
      <c r="H20" s="70">
        <v>190</v>
      </c>
      <c r="I20" s="70">
        <v>245</v>
      </c>
      <c r="J20" s="70">
        <v>197</v>
      </c>
      <c r="K20" s="70">
        <v>214</v>
      </c>
      <c r="L20" s="70">
        <v>180</v>
      </c>
      <c r="M20" s="71">
        <f t="shared" si="0"/>
        <v>1258</v>
      </c>
      <c r="N20" s="72"/>
      <c r="O20" s="71">
        <f t="shared" si="1"/>
        <v>1258</v>
      </c>
      <c r="P20" s="69"/>
      <c r="Q20" s="77">
        <f t="shared" si="2"/>
        <v>6</v>
      </c>
      <c r="R20" s="78">
        <f t="shared" si="3"/>
        <v>209.66666666666666</v>
      </c>
      <c r="S20" s="33" t="s">
        <v>4</v>
      </c>
      <c r="T20" s="73">
        <v>165</v>
      </c>
      <c r="U20" s="73">
        <v>153</v>
      </c>
      <c r="V20" s="73">
        <v>183</v>
      </c>
      <c r="W20" s="73">
        <v>165</v>
      </c>
      <c r="X20" s="73">
        <v>204</v>
      </c>
      <c r="Y20" s="73">
        <v>188</v>
      </c>
      <c r="Z20" s="74">
        <f t="shared" si="4"/>
        <v>1058</v>
      </c>
      <c r="AA20" s="75"/>
      <c r="AB20" s="74">
        <f t="shared" si="5"/>
        <v>2316</v>
      </c>
      <c r="AC20" s="76"/>
      <c r="AD20" s="77">
        <f t="shared" si="6"/>
        <v>12</v>
      </c>
      <c r="AE20" s="78">
        <f t="shared" si="7"/>
        <v>193</v>
      </c>
    </row>
    <row r="21" spans="1:31" ht="28.5" customHeight="1">
      <c r="A21" s="31" t="s">
        <v>13</v>
      </c>
      <c r="B21" t="s">
        <v>123</v>
      </c>
      <c r="C21" s="53" t="s">
        <v>41</v>
      </c>
      <c r="D21" s="32" t="s">
        <v>266</v>
      </c>
      <c r="E21" s="130">
        <v>151114</v>
      </c>
      <c r="F21" s="33" t="s">
        <v>3</v>
      </c>
      <c r="G21" s="70">
        <v>178</v>
      </c>
      <c r="H21" s="70">
        <v>242</v>
      </c>
      <c r="I21" s="70">
        <v>213</v>
      </c>
      <c r="J21" s="70">
        <v>150</v>
      </c>
      <c r="K21" s="70">
        <v>220</v>
      </c>
      <c r="L21" s="70">
        <v>192</v>
      </c>
      <c r="M21" s="71">
        <f t="shared" si="0"/>
        <v>1195</v>
      </c>
      <c r="N21" s="72"/>
      <c r="O21" s="71">
        <f t="shared" si="1"/>
        <v>1195</v>
      </c>
      <c r="P21" s="69"/>
      <c r="Q21" s="77">
        <f t="shared" si="2"/>
        <v>6</v>
      </c>
      <c r="R21" s="78">
        <f t="shared" si="3"/>
        <v>199.16666666666666</v>
      </c>
      <c r="S21" s="33" t="s">
        <v>4</v>
      </c>
      <c r="T21" s="73">
        <v>182</v>
      </c>
      <c r="U21" s="73">
        <v>192</v>
      </c>
      <c r="V21" s="73">
        <v>200</v>
      </c>
      <c r="W21" s="73">
        <v>190</v>
      </c>
      <c r="X21" s="73">
        <v>178</v>
      </c>
      <c r="Y21" s="73">
        <v>173</v>
      </c>
      <c r="Z21" s="74">
        <f t="shared" si="4"/>
        <v>1115</v>
      </c>
      <c r="AA21" s="75"/>
      <c r="AB21" s="74">
        <f t="shared" si="5"/>
        <v>2310</v>
      </c>
      <c r="AC21" s="76"/>
      <c r="AD21" s="77">
        <f t="shared" si="6"/>
        <v>12</v>
      </c>
      <c r="AE21" s="78">
        <f t="shared" si="7"/>
        <v>192.5</v>
      </c>
    </row>
    <row r="22" spans="1:31" ht="28.5" customHeight="1">
      <c r="A22" s="31" t="s">
        <v>14</v>
      </c>
      <c r="B22" t="s">
        <v>123</v>
      </c>
      <c r="C22" s="53" t="s">
        <v>41</v>
      </c>
      <c r="D22" s="32" t="s">
        <v>265</v>
      </c>
      <c r="E22" s="130">
        <v>151108</v>
      </c>
      <c r="F22" s="33" t="s">
        <v>3</v>
      </c>
      <c r="G22" s="70">
        <v>178</v>
      </c>
      <c r="H22" s="70">
        <v>182</v>
      </c>
      <c r="I22" s="70">
        <v>201</v>
      </c>
      <c r="J22" s="70">
        <v>234</v>
      </c>
      <c r="K22" s="70">
        <v>163</v>
      </c>
      <c r="L22" s="70">
        <v>167</v>
      </c>
      <c r="M22" s="71">
        <f t="shared" si="0"/>
        <v>1125</v>
      </c>
      <c r="N22" s="72"/>
      <c r="O22" s="71">
        <f t="shared" si="1"/>
        <v>1125</v>
      </c>
      <c r="P22" s="69"/>
      <c r="Q22" s="77">
        <f t="shared" si="2"/>
        <v>6</v>
      </c>
      <c r="R22" s="78">
        <f t="shared" si="3"/>
        <v>187.5</v>
      </c>
      <c r="S22" s="33" t="s">
        <v>4</v>
      </c>
      <c r="T22" s="73">
        <v>222</v>
      </c>
      <c r="U22" s="73">
        <v>180</v>
      </c>
      <c r="V22" s="73">
        <v>180</v>
      </c>
      <c r="W22" s="73">
        <v>224</v>
      </c>
      <c r="X22" s="73">
        <v>147</v>
      </c>
      <c r="Y22" s="73">
        <v>227</v>
      </c>
      <c r="Z22" s="74">
        <f t="shared" si="4"/>
        <v>1180</v>
      </c>
      <c r="AA22" s="75"/>
      <c r="AB22" s="74">
        <f t="shared" si="5"/>
        <v>2305</v>
      </c>
      <c r="AC22" s="76"/>
      <c r="AD22" s="77">
        <f t="shared" si="6"/>
        <v>12</v>
      </c>
      <c r="AE22" s="78">
        <f t="shared" si="7"/>
        <v>192.08333333333334</v>
      </c>
    </row>
    <row r="23" spans="1:31" ht="28.5" customHeight="1">
      <c r="A23" s="31" t="s">
        <v>15</v>
      </c>
      <c r="B23" t="s">
        <v>123</v>
      </c>
      <c r="C23" s="53" t="s">
        <v>40</v>
      </c>
      <c r="D23" s="32" t="s">
        <v>274</v>
      </c>
      <c r="E23" s="41" t="s">
        <v>306</v>
      </c>
      <c r="F23" s="33" t="s">
        <v>3</v>
      </c>
      <c r="G23" s="70">
        <v>174</v>
      </c>
      <c r="H23" s="70">
        <v>185</v>
      </c>
      <c r="I23" s="70">
        <v>173</v>
      </c>
      <c r="J23" s="70">
        <v>177</v>
      </c>
      <c r="K23" s="70">
        <v>199</v>
      </c>
      <c r="L23" s="70">
        <v>214</v>
      </c>
      <c r="M23" s="71">
        <f t="shared" si="0"/>
        <v>1122</v>
      </c>
      <c r="N23" s="72"/>
      <c r="O23" s="71">
        <f t="shared" si="1"/>
        <v>1122</v>
      </c>
      <c r="P23" s="69"/>
      <c r="Q23" s="77">
        <f t="shared" si="2"/>
        <v>6</v>
      </c>
      <c r="R23" s="78">
        <f t="shared" si="3"/>
        <v>187</v>
      </c>
      <c r="S23" s="33" t="s">
        <v>4</v>
      </c>
      <c r="T23" s="73">
        <v>156</v>
      </c>
      <c r="U23" s="73">
        <v>241</v>
      </c>
      <c r="V23" s="73">
        <v>143</v>
      </c>
      <c r="W23" s="73">
        <v>193</v>
      </c>
      <c r="X23" s="73">
        <v>256</v>
      </c>
      <c r="Y23" s="73">
        <v>188</v>
      </c>
      <c r="Z23" s="74">
        <f t="shared" si="4"/>
        <v>1177</v>
      </c>
      <c r="AA23" s="75"/>
      <c r="AB23" s="74">
        <f t="shared" si="5"/>
        <v>2299</v>
      </c>
      <c r="AC23" s="76"/>
      <c r="AD23" s="77">
        <f t="shared" si="6"/>
        <v>12</v>
      </c>
      <c r="AE23" s="78">
        <f t="shared" si="7"/>
        <v>191.58333333333334</v>
      </c>
    </row>
    <row r="24" spans="1:31" ht="28.5" customHeight="1">
      <c r="A24" s="31" t="s">
        <v>16</v>
      </c>
      <c r="B24" t="s">
        <v>123</v>
      </c>
      <c r="C24" s="53" t="s">
        <v>40</v>
      </c>
      <c r="D24" s="32" t="s">
        <v>271</v>
      </c>
      <c r="E24" s="41" t="s">
        <v>305</v>
      </c>
      <c r="F24" s="33" t="s">
        <v>3</v>
      </c>
      <c r="G24" s="70">
        <v>176</v>
      </c>
      <c r="H24" s="70">
        <v>183</v>
      </c>
      <c r="I24" s="70">
        <v>201</v>
      </c>
      <c r="J24" s="70">
        <v>234</v>
      </c>
      <c r="K24" s="70">
        <v>177</v>
      </c>
      <c r="L24" s="70">
        <v>193</v>
      </c>
      <c r="M24" s="71">
        <f t="shared" si="0"/>
        <v>1164</v>
      </c>
      <c r="N24" s="72"/>
      <c r="O24" s="71">
        <f t="shared" si="1"/>
        <v>1164</v>
      </c>
      <c r="P24" s="69"/>
      <c r="Q24" s="77">
        <f t="shared" si="2"/>
        <v>6</v>
      </c>
      <c r="R24" s="78">
        <f t="shared" si="3"/>
        <v>194</v>
      </c>
      <c r="S24" s="33" t="s">
        <v>4</v>
      </c>
      <c r="T24" s="73">
        <v>199</v>
      </c>
      <c r="U24" s="73">
        <v>178</v>
      </c>
      <c r="V24" s="73">
        <v>209</v>
      </c>
      <c r="W24" s="73">
        <v>186</v>
      </c>
      <c r="X24" s="73">
        <v>172</v>
      </c>
      <c r="Y24" s="73">
        <v>172</v>
      </c>
      <c r="Z24" s="74">
        <f t="shared" si="4"/>
        <v>1116</v>
      </c>
      <c r="AA24" s="75"/>
      <c r="AB24" s="74">
        <f t="shared" si="5"/>
        <v>2280</v>
      </c>
      <c r="AC24" s="76"/>
      <c r="AD24" s="77">
        <f t="shared" si="6"/>
        <v>12</v>
      </c>
      <c r="AE24" s="78">
        <f t="shared" si="7"/>
        <v>190</v>
      </c>
    </row>
    <row r="25" spans="1:31" ht="28.5" customHeight="1">
      <c r="A25" s="31" t="s">
        <v>17</v>
      </c>
      <c r="B25" t="s">
        <v>123</v>
      </c>
      <c r="C25" s="53" t="s">
        <v>37</v>
      </c>
      <c r="D25" s="32" t="s">
        <v>267</v>
      </c>
      <c r="E25" s="130">
        <v>120412</v>
      </c>
      <c r="F25" s="33" t="s">
        <v>3</v>
      </c>
      <c r="G25" s="70">
        <v>166</v>
      </c>
      <c r="H25" s="70">
        <v>144</v>
      </c>
      <c r="I25" s="70">
        <v>211</v>
      </c>
      <c r="J25" s="70">
        <v>228</v>
      </c>
      <c r="K25" s="70">
        <v>204</v>
      </c>
      <c r="L25" s="70">
        <v>183</v>
      </c>
      <c r="M25" s="71">
        <f t="shared" si="0"/>
        <v>1136</v>
      </c>
      <c r="N25" s="72"/>
      <c r="O25" s="71">
        <f t="shared" si="1"/>
        <v>1136</v>
      </c>
      <c r="P25" s="69"/>
      <c r="Q25" s="77">
        <f t="shared" si="2"/>
        <v>6</v>
      </c>
      <c r="R25" s="78">
        <f t="shared" si="3"/>
        <v>189.33333333333334</v>
      </c>
      <c r="S25" s="33" t="s">
        <v>4</v>
      </c>
      <c r="T25" s="73">
        <v>192</v>
      </c>
      <c r="U25" s="73">
        <v>228</v>
      </c>
      <c r="V25" s="73">
        <v>182</v>
      </c>
      <c r="W25" s="73">
        <v>167</v>
      </c>
      <c r="X25" s="73">
        <v>157</v>
      </c>
      <c r="Y25" s="73">
        <v>197</v>
      </c>
      <c r="Z25" s="74">
        <f t="shared" si="4"/>
        <v>1123</v>
      </c>
      <c r="AA25" s="75"/>
      <c r="AB25" s="74">
        <f t="shared" si="5"/>
        <v>2259</v>
      </c>
      <c r="AC25" s="76"/>
      <c r="AD25" s="77">
        <f t="shared" si="6"/>
        <v>12</v>
      </c>
      <c r="AE25" s="78">
        <f t="shared" si="7"/>
        <v>188.25</v>
      </c>
    </row>
    <row r="26" spans="1:31" ht="28.5" customHeight="1">
      <c r="A26" s="31" t="s">
        <v>18</v>
      </c>
      <c r="B26" t="s">
        <v>123</v>
      </c>
      <c r="C26" s="53" t="s">
        <v>31</v>
      </c>
      <c r="D26" s="32" t="s">
        <v>263</v>
      </c>
      <c r="E26" s="130">
        <v>20128</v>
      </c>
      <c r="F26" s="33" t="s">
        <v>3</v>
      </c>
      <c r="G26" s="70">
        <v>171</v>
      </c>
      <c r="H26" s="70">
        <v>181</v>
      </c>
      <c r="I26" s="70">
        <v>193</v>
      </c>
      <c r="J26" s="70">
        <v>243</v>
      </c>
      <c r="K26" s="70">
        <v>132</v>
      </c>
      <c r="L26" s="70">
        <v>185</v>
      </c>
      <c r="M26" s="71">
        <f t="shared" si="0"/>
        <v>1105</v>
      </c>
      <c r="N26" s="72"/>
      <c r="O26" s="71">
        <f t="shared" si="1"/>
        <v>1105</v>
      </c>
      <c r="P26" s="69"/>
      <c r="Q26" s="77">
        <f t="shared" si="2"/>
        <v>6</v>
      </c>
      <c r="R26" s="78">
        <f t="shared" si="3"/>
        <v>184.16666666666666</v>
      </c>
      <c r="S26" s="33" t="s">
        <v>4</v>
      </c>
      <c r="T26" s="73">
        <v>173</v>
      </c>
      <c r="U26" s="73">
        <v>158</v>
      </c>
      <c r="V26" s="73">
        <v>193</v>
      </c>
      <c r="W26" s="73">
        <v>203</v>
      </c>
      <c r="X26" s="73">
        <v>215</v>
      </c>
      <c r="Y26" s="73">
        <v>197</v>
      </c>
      <c r="Z26" s="74">
        <f t="shared" si="4"/>
        <v>1139</v>
      </c>
      <c r="AA26" s="75"/>
      <c r="AB26" s="74">
        <f t="shared" si="5"/>
        <v>2244</v>
      </c>
      <c r="AC26" s="76"/>
      <c r="AD26" s="77">
        <f t="shared" si="6"/>
        <v>12</v>
      </c>
      <c r="AE26" s="78">
        <f t="shared" si="7"/>
        <v>187</v>
      </c>
    </row>
    <row r="27" spans="1:31" ht="28.5" customHeight="1">
      <c r="A27" s="31" t="s">
        <v>19</v>
      </c>
      <c r="B27" t="s">
        <v>123</v>
      </c>
      <c r="C27" s="53" t="s">
        <v>40</v>
      </c>
      <c r="D27" s="32" t="s">
        <v>275</v>
      </c>
      <c r="E27" s="41" t="s">
        <v>307</v>
      </c>
      <c r="F27" s="33" t="s">
        <v>3</v>
      </c>
      <c r="G27" s="70">
        <v>235</v>
      </c>
      <c r="H27" s="70">
        <v>184</v>
      </c>
      <c r="I27" s="70">
        <v>163</v>
      </c>
      <c r="J27" s="70">
        <v>205</v>
      </c>
      <c r="K27" s="70">
        <v>165</v>
      </c>
      <c r="L27" s="70">
        <v>213</v>
      </c>
      <c r="M27" s="71">
        <f t="shared" si="0"/>
        <v>1165</v>
      </c>
      <c r="N27" s="72"/>
      <c r="O27" s="71">
        <f t="shared" si="1"/>
        <v>1165</v>
      </c>
      <c r="P27" s="69"/>
      <c r="Q27" s="77">
        <f t="shared" si="2"/>
        <v>6</v>
      </c>
      <c r="R27" s="78">
        <f t="shared" si="3"/>
        <v>194.16666666666666</v>
      </c>
      <c r="S27" s="33" t="s">
        <v>4</v>
      </c>
      <c r="T27" s="73">
        <v>185</v>
      </c>
      <c r="U27" s="73">
        <v>159</v>
      </c>
      <c r="V27" s="73">
        <v>176</v>
      </c>
      <c r="W27" s="73">
        <v>194</v>
      </c>
      <c r="X27" s="73">
        <v>151</v>
      </c>
      <c r="Y27" s="73">
        <v>185</v>
      </c>
      <c r="Z27" s="74">
        <f t="shared" si="4"/>
        <v>1050</v>
      </c>
      <c r="AA27" s="75"/>
      <c r="AB27" s="74">
        <f t="shared" si="5"/>
        <v>2215</v>
      </c>
      <c r="AC27" s="76"/>
      <c r="AD27" s="77">
        <f t="shared" si="6"/>
        <v>12</v>
      </c>
      <c r="AE27" s="78">
        <f t="shared" si="7"/>
        <v>184.58333333333334</v>
      </c>
    </row>
    <row r="28" spans="1:31" ht="28.5" customHeight="1">
      <c r="A28" s="31" t="s">
        <v>20</v>
      </c>
      <c r="B28" t="s">
        <v>123</v>
      </c>
      <c r="C28" s="53" t="s">
        <v>37</v>
      </c>
      <c r="D28" s="32" t="s">
        <v>273</v>
      </c>
      <c r="E28" s="41" t="s">
        <v>312</v>
      </c>
      <c r="F28" s="33" t="s">
        <v>3</v>
      </c>
      <c r="G28" s="70">
        <v>172</v>
      </c>
      <c r="H28" s="70">
        <v>202</v>
      </c>
      <c r="I28" s="70">
        <v>234</v>
      </c>
      <c r="J28" s="70">
        <v>185</v>
      </c>
      <c r="K28" s="70">
        <v>172</v>
      </c>
      <c r="L28" s="70">
        <v>171</v>
      </c>
      <c r="M28" s="71">
        <f t="shared" si="0"/>
        <v>1136</v>
      </c>
      <c r="N28" s="72"/>
      <c r="O28" s="71">
        <f t="shared" si="1"/>
        <v>1136</v>
      </c>
      <c r="P28" s="69"/>
      <c r="Q28" s="77">
        <f t="shared" si="2"/>
        <v>6</v>
      </c>
      <c r="R28" s="78">
        <f t="shared" si="3"/>
        <v>189.33333333333334</v>
      </c>
      <c r="S28" s="33" t="s">
        <v>4</v>
      </c>
      <c r="T28" s="73">
        <v>182</v>
      </c>
      <c r="U28" s="73">
        <v>170</v>
      </c>
      <c r="V28" s="73">
        <v>172</v>
      </c>
      <c r="W28" s="73">
        <v>150</v>
      </c>
      <c r="X28" s="73">
        <v>167</v>
      </c>
      <c r="Y28" s="73">
        <v>204</v>
      </c>
      <c r="Z28" s="74">
        <f t="shared" si="4"/>
        <v>1045</v>
      </c>
      <c r="AA28" s="75"/>
      <c r="AB28" s="74">
        <f t="shared" si="5"/>
        <v>2181</v>
      </c>
      <c r="AC28" s="76"/>
      <c r="AD28" s="77">
        <f t="shared" si="6"/>
        <v>12</v>
      </c>
      <c r="AE28" s="78">
        <f t="shared" si="7"/>
        <v>181.75</v>
      </c>
    </row>
    <row r="29" spans="1:31" ht="28.5" customHeight="1">
      <c r="A29" s="31" t="s">
        <v>21</v>
      </c>
      <c r="B29" t="s">
        <v>123</v>
      </c>
      <c r="C29" s="53" t="s">
        <v>28</v>
      </c>
      <c r="D29" s="32" t="s">
        <v>287</v>
      </c>
      <c r="E29" s="130">
        <v>110402</v>
      </c>
      <c r="F29" s="33" t="s">
        <v>3</v>
      </c>
      <c r="G29" s="70">
        <v>193</v>
      </c>
      <c r="H29" s="70">
        <v>186</v>
      </c>
      <c r="I29" s="70">
        <v>223</v>
      </c>
      <c r="J29" s="70">
        <v>167</v>
      </c>
      <c r="K29" s="70">
        <v>169</v>
      </c>
      <c r="L29" s="70">
        <v>157</v>
      </c>
      <c r="M29" s="71">
        <f t="shared" si="0"/>
        <v>1095</v>
      </c>
      <c r="N29" s="72"/>
      <c r="O29" s="71">
        <f t="shared" si="1"/>
        <v>1095</v>
      </c>
      <c r="P29" s="69"/>
      <c r="Q29" s="77">
        <f t="shared" si="2"/>
        <v>6</v>
      </c>
      <c r="R29" s="78">
        <f t="shared" si="3"/>
        <v>182.5</v>
      </c>
      <c r="S29" s="33" t="s">
        <v>4</v>
      </c>
      <c r="T29" s="73">
        <v>149</v>
      </c>
      <c r="U29" s="73">
        <v>166</v>
      </c>
      <c r="V29" s="73">
        <v>181</v>
      </c>
      <c r="W29" s="73">
        <v>204</v>
      </c>
      <c r="X29" s="73">
        <v>186</v>
      </c>
      <c r="Y29" s="73">
        <v>167</v>
      </c>
      <c r="Z29" s="74">
        <f t="shared" si="4"/>
        <v>1053</v>
      </c>
      <c r="AA29" s="75"/>
      <c r="AB29" s="74">
        <f t="shared" si="5"/>
        <v>2148</v>
      </c>
      <c r="AC29" s="76"/>
      <c r="AD29" s="77">
        <f t="shared" si="6"/>
        <v>12</v>
      </c>
      <c r="AE29" s="78">
        <f t="shared" si="7"/>
        <v>179</v>
      </c>
    </row>
    <row r="30" spans="1:31" ht="28.5" customHeight="1">
      <c r="A30" s="31" t="s">
        <v>22</v>
      </c>
      <c r="B30" t="s">
        <v>123</v>
      </c>
      <c r="C30" s="53" t="s">
        <v>244</v>
      </c>
      <c r="D30" s="32" t="s">
        <v>268</v>
      </c>
      <c r="E30" s="130">
        <v>250145</v>
      </c>
      <c r="F30" s="33" t="s">
        <v>3</v>
      </c>
      <c r="G30" s="70">
        <v>218</v>
      </c>
      <c r="H30" s="70">
        <v>202</v>
      </c>
      <c r="I30" s="70">
        <v>169</v>
      </c>
      <c r="J30" s="70">
        <v>189</v>
      </c>
      <c r="K30" s="70">
        <v>167</v>
      </c>
      <c r="L30" s="70">
        <v>158</v>
      </c>
      <c r="M30" s="71">
        <f t="shared" si="0"/>
        <v>1103</v>
      </c>
      <c r="N30" s="72"/>
      <c r="O30" s="71">
        <f t="shared" si="1"/>
        <v>1103</v>
      </c>
      <c r="P30" s="69"/>
      <c r="Q30" s="77">
        <f t="shared" si="2"/>
        <v>6</v>
      </c>
      <c r="R30" s="78">
        <f t="shared" si="3"/>
        <v>183.83333333333334</v>
      </c>
      <c r="S30" s="33" t="s">
        <v>4</v>
      </c>
      <c r="T30" s="73">
        <v>163</v>
      </c>
      <c r="U30" s="73">
        <v>188</v>
      </c>
      <c r="V30" s="73">
        <v>175</v>
      </c>
      <c r="W30" s="73">
        <v>138</v>
      </c>
      <c r="X30" s="73">
        <v>195</v>
      </c>
      <c r="Y30" s="73">
        <v>137</v>
      </c>
      <c r="Z30" s="74">
        <f t="shared" si="4"/>
        <v>996</v>
      </c>
      <c r="AA30" s="75"/>
      <c r="AB30" s="74">
        <f t="shared" si="5"/>
        <v>2099</v>
      </c>
      <c r="AC30" s="76"/>
      <c r="AD30" s="77">
        <f t="shared" si="6"/>
        <v>12</v>
      </c>
      <c r="AE30" s="78">
        <f t="shared" si="7"/>
        <v>174.91666666666666</v>
      </c>
    </row>
    <row r="31" spans="1:31" ht="28.5" customHeight="1">
      <c r="A31" s="31" t="s">
        <v>23</v>
      </c>
      <c r="B31" t="s">
        <v>123</v>
      </c>
      <c r="C31" s="53" t="s">
        <v>40</v>
      </c>
      <c r="D31" s="32" t="s">
        <v>276</v>
      </c>
      <c r="E31" s="41" t="s">
        <v>308</v>
      </c>
      <c r="F31" s="33" t="s">
        <v>3</v>
      </c>
      <c r="G31" s="70">
        <v>156</v>
      </c>
      <c r="H31" s="70">
        <v>227</v>
      </c>
      <c r="I31" s="70">
        <v>147</v>
      </c>
      <c r="J31" s="70">
        <v>255</v>
      </c>
      <c r="K31" s="70">
        <v>167</v>
      </c>
      <c r="L31" s="70">
        <v>200</v>
      </c>
      <c r="M31" s="71">
        <f t="shared" si="0"/>
        <v>1152</v>
      </c>
      <c r="N31" s="72"/>
      <c r="O31" s="71">
        <f t="shared" si="1"/>
        <v>1152</v>
      </c>
      <c r="P31" s="69"/>
      <c r="Q31" s="77">
        <f t="shared" si="2"/>
        <v>6</v>
      </c>
      <c r="R31" s="78">
        <f t="shared" si="3"/>
        <v>192</v>
      </c>
      <c r="S31" s="33" t="s">
        <v>4</v>
      </c>
      <c r="T31" s="73">
        <v>137</v>
      </c>
      <c r="U31" s="73">
        <v>155</v>
      </c>
      <c r="V31" s="73">
        <v>160</v>
      </c>
      <c r="W31" s="73">
        <v>107</v>
      </c>
      <c r="X31" s="73">
        <v>111</v>
      </c>
      <c r="Y31" s="73">
        <v>104</v>
      </c>
      <c r="Z31" s="74">
        <f t="shared" si="4"/>
        <v>774</v>
      </c>
      <c r="AA31" s="75"/>
      <c r="AB31" s="74">
        <f t="shared" si="5"/>
        <v>1926</v>
      </c>
      <c r="AC31" s="76"/>
      <c r="AD31" s="77">
        <f t="shared" si="6"/>
        <v>12</v>
      </c>
      <c r="AE31" s="78">
        <f t="shared" si="7"/>
        <v>160.5</v>
      </c>
    </row>
    <row r="32" spans="1:31" ht="28.5" customHeight="1">
      <c r="A32" s="31" t="s">
        <v>43</v>
      </c>
      <c r="B32" t="s">
        <v>123</v>
      </c>
      <c r="C32" s="53" t="s">
        <v>40</v>
      </c>
      <c r="D32" s="32" t="s">
        <v>284</v>
      </c>
      <c r="E32" s="130">
        <v>10126</v>
      </c>
      <c r="F32" s="33" t="s">
        <v>3</v>
      </c>
      <c r="G32" s="70">
        <v>158</v>
      </c>
      <c r="H32" s="70">
        <v>175</v>
      </c>
      <c r="I32" s="70">
        <v>191</v>
      </c>
      <c r="J32" s="70">
        <v>219</v>
      </c>
      <c r="K32" s="70">
        <v>193</v>
      </c>
      <c r="L32" s="70">
        <v>158</v>
      </c>
      <c r="M32" s="71">
        <f t="shared" si="0"/>
        <v>1094</v>
      </c>
      <c r="N32" s="72"/>
      <c r="O32" s="71">
        <f t="shared" si="1"/>
        <v>1094</v>
      </c>
      <c r="P32" s="69"/>
      <c r="Q32" s="77">
        <f t="shared" si="2"/>
        <v>6</v>
      </c>
      <c r="R32" s="78">
        <f t="shared" si="3"/>
        <v>182.33333333333334</v>
      </c>
      <c r="S32" s="33" t="s">
        <v>4</v>
      </c>
      <c r="T32" s="73"/>
      <c r="U32" s="73"/>
      <c r="V32" s="73"/>
      <c r="W32" s="73"/>
      <c r="X32" s="73"/>
      <c r="Y32" s="73"/>
      <c r="Z32" s="74">
        <f t="shared" si="4"/>
        <v>0</v>
      </c>
      <c r="AA32" s="75"/>
      <c r="AB32" s="74">
        <f t="shared" si="5"/>
        <v>1094</v>
      </c>
      <c r="AC32" s="76"/>
      <c r="AD32" s="77">
        <f t="shared" si="6"/>
        <v>6</v>
      </c>
      <c r="AE32" s="78">
        <f t="shared" si="7"/>
        <v>182.33333333333334</v>
      </c>
    </row>
    <row r="33" spans="1:31" ht="28.5" customHeight="1">
      <c r="A33" s="31" t="s">
        <v>44</v>
      </c>
      <c r="B33" t="s">
        <v>123</v>
      </c>
      <c r="C33" s="53" t="s">
        <v>246</v>
      </c>
      <c r="D33" s="32" t="s">
        <v>272</v>
      </c>
      <c r="E33" s="41" t="s">
        <v>311</v>
      </c>
      <c r="F33" s="33" t="s">
        <v>3</v>
      </c>
      <c r="G33" s="70">
        <v>153</v>
      </c>
      <c r="H33" s="70">
        <v>189</v>
      </c>
      <c r="I33" s="70">
        <v>166</v>
      </c>
      <c r="J33" s="70">
        <v>179</v>
      </c>
      <c r="K33" s="70">
        <v>225</v>
      </c>
      <c r="L33" s="70">
        <v>165</v>
      </c>
      <c r="M33" s="71">
        <f t="shared" si="0"/>
        <v>1077</v>
      </c>
      <c r="N33" s="72"/>
      <c r="O33" s="71">
        <f t="shared" si="1"/>
        <v>1077</v>
      </c>
      <c r="P33" s="69"/>
      <c r="Q33" s="77">
        <f t="shared" si="2"/>
        <v>6</v>
      </c>
      <c r="R33" s="78">
        <f t="shared" si="3"/>
        <v>179.5</v>
      </c>
      <c r="S33" s="33" t="s">
        <v>4</v>
      </c>
      <c r="T33" s="73"/>
      <c r="U33" s="73"/>
      <c r="V33" s="73"/>
      <c r="W33" s="73"/>
      <c r="X33" s="73"/>
      <c r="Y33" s="73"/>
      <c r="Z33" s="74">
        <f t="shared" si="4"/>
        <v>0</v>
      </c>
      <c r="AA33" s="75"/>
      <c r="AB33" s="74">
        <f t="shared" si="5"/>
        <v>1077</v>
      </c>
      <c r="AC33" s="76"/>
      <c r="AD33" s="77">
        <f t="shared" si="6"/>
        <v>6</v>
      </c>
      <c r="AE33" s="78">
        <f t="shared" si="7"/>
        <v>179.5</v>
      </c>
    </row>
    <row r="34" spans="1:31" ht="28.5" customHeight="1">
      <c r="A34" s="31" t="s">
        <v>45</v>
      </c>
      <c r="B34" t="s">
        <v>123</v>
      </c>
      <c r="C34" s="53" t="s">
        <v>40</v>
      </c>
      <c r="D34" s="32" t="s">
        <v>288</v>
      </c>
      <c r="E34" s="130">
        <v>10222</v>
      </c>
      <c r="F34" s="33" t="s">
        <v>3</v>
      </c>
      <c r="G34" s="70">
        <v>173</v>
      </c>
      <c r="H34" s="70">
        <v>170</v>
      </c>
      <c r="I34" s="70">
        <v>192</v>
      </c>
      <c r="J34" s="70">
        <v>184</v>
      </c>
      <c r="K34" s="70">
        <v>159</v>
      </c>
      <c r="L34" s="70">
        <v>197</v>
      </c>
      <c r="M34" s="71">
        <f t="shared" si="0"/>
        <v>1075</v>
      </c>
      <c r="N34" s="72"/>
      <c r="O34" s="71">
        <f t="shared" si="1"/>
        <v>1075</v>
      </c>
      <c r="P34" s="69"/>
      <c r="Q34" s="77">
        <f t="shared" si="2"/>
        <v>6</v>
      </c>
      <c r="R34" s="78">
        <f t="shared" si="3"/>
        <v>179.16666666666666</v>
      </c>
      <c r="S34" s="33" t="s">
        <v>4</v>
      </c>
      <c r="T34" s="73"/>
      <c r="U34" s="73"/>
      <c r="V34" s="73"/>
      <c r="W34" s="73"/>
      <c r="X34" s="73"/>
      <c r="Y34" s="73"/>
      <c r="Z34" s="74">
        <f t="shared" si="4"/>
        <v>0</v>
      </c>
      <c r="AA34" s="75"/>
      <c r="AB34" s="74">
        <f t="shared" si="5"/>
        <v>1075</v>
      </c>
      <c r="AC34" s="76"/>
      <c r="AD34" s="77">
        <f t="shared" si="6"/>
        <v>6</v>
      </c>
      <c r="AE34" s="78">
        <f t="shared" si="7"/>
        <v>179.16666666666666</v>
      </c>
    </row>
    <row r="35" spans="1:31" ht="28.5" customHeight="1">
      <c r="A35" s="31" t="s">
        <v>46</v>
      </c>
      <c r="B35" t="s">
        <v>123</v>
      </c>
      <c r="C35" s="53" t="s">
        <v>248</v>
      </c>
      <c r="D35" s="32" t="s">
        <v>290</v>
      </c>
      <c r="E35" s="41" t="s">
        <v>302</v>
      </c>
      <c r="F35" s="33" t="s">
        <v>3</v>
      </c>
      <c r="G35" s="70">
        <v>166</v>
      </c>
      <c r="H35" s="70">
        <v>168</v>
      </c>
      <c r="I35" s="70">
        <v>213</v>
      </c>
      <c r="J35" s="70">
        <v>152</v>
      </c>
      <c r="K35" s="70">
        <v>193</v>
      </c>
      <c r="L35" s="70">
        <v>172</v>
      </c>
      <c r="M35" s="71">
        <f t="shared" si="0"/>
        <v>1064</v>
      </c>
      <c r="N35" s="72"/>
      <c r="O35" s="71">
        <f t="shared" si="1"/>
        <v>1064</v>
      </c>
      <c r="P35" s="69"/>
      <c r="Q35" s="77">
        <f t="shared" si="2"/>
        <v>6</v>
      </c>
      <c r="R35" s="78">
        <f t="shared" si="3"/>
        <v>177.33333333333334</v>
      </c>
      <c r="S35" s="33" t="s">
        <v>4</v>
      </c>
      <c r="T35" s="73"/>
      <c r="U35" s="73"/>
      <c r="V35" s="73"/>
      <c r="W35" s="73"/>
      <c r="X35" s="73"/>
      <c r="Y35" s="73"/>
      <c r="Z35" s="74">
        <f t="shared" si="4"/>
        <v>0</v>
      </c>
      <c r="AA35" s="75"/>
      <c r="AB35" s="74">
        <f t="shared" si="5"/>
        <v>1064</v>
      </c>
      <c r="AC35" s="76"/>
      <c r="AD35" s="77">
        <f t="shared" si="6"/>
        <v>6</v>
      </c>
      <c r="AE35" s="78">
        <f t="shared" si="7"/>
        <v>177.33333333333334</v>
      </c>
    </row>
    <row r="36" spans="1:31" ht="28.5" customHeight="1">
      <c r="A36" s="31" t="s">
        <v>47</v>
      </c>
      <c r="B36" t="s">
        <v>123</v>
      </c>
      <c r="C36" s="53" t="s">
        <v>40</v>
      </c>
      <c r="D36" s="32" t="s">
        <v>278</v>
      </c>
      <c r="E36" s="130" t="s">
        <v>313</v>
      </c>
      <c r="F36" s="33" t="s">
        <v>3</v>
      </c>
      <c r="G36" s="70">
        <v>201</v>
      </c>
      <c r="H36" s="70">
        <v>170</v>
      </c>
      <c r="I36" s="70">
        <v>169</v>
      </c>
      <c r="J36" s="70">
        <v>178</v>
      </c>
      <c r="K36" s="70">
        <v>180</v>
      </c>
      <c r="L36" s="70">
        <v>165</v>
      </c>
      <c r="M36" s="71">
        <f t="shared" si="0"/>
        <v>1063</v>
      </c>
      <c r="N36" s="72"/>
      <c r="O36" s="71">
        <f t="shared" si="1"/>
        <v>1063</v>
      </c>
      <c r="P36" s="69"/>
      <c r="Q36" s="77">
        <f t="shared" si="2"/>
        <v>6</v>
      </c>
      <c r="R36" s="78">
        <f t="shared" si="3"/>
        <v>177.16666666666666</v>
      </c>
      <c r="S36" s="33" t="s">
        <v>4</v>
      </c>
      <c r="T36" s="73"/>
      <c r="U36" s="73"/>
      <c r="V36" s="73"/>
      <c r="W36" s="73"/>
      <c r="X36" s="73"/>
      <c r="Y36" s="73"/>
      <c r="Z36" s="74">
        <f t="shared" si="4"/>
        <v>0</v>
      </c>
      <c r="AA36" s="75"/>
      <c r="AB36" s="74">
        <f t="shared" si="5"/>
        <v>1063</v>
      </c>
      <c r="AC36" s="76"/>
      <c r="AD36" s="77">
        <f t="shared" si="6"/>
        <v>6</v>
      </c>
      <c r="AE36" s="78">
        <f t="shared" si="7"/>
        <v>177.16666666666666</v>
      </c>
    </row>
    <row r="37" spans="1:31" ht="28.5" customHeight="1">
      <c r="A37" s="31" t="s">
        <v>48</v>
      </c>
      <c r="B37" t="s">
        <v>123</v>
      </c>
      <c r="C37" s="53" t="s">
        <v>40</v>
      </c>
      <c r="D37" s="32" t="s">
        <v>289</v>
      </c>
      <c r="E37" s="130">
        <v>10202</v>
      </c>
      <c r="F37" s="33" t="s">
        <v>3</v>
      </c>
      <c r="G37" s="70">
        <v>176</v>
      </c>
      <c r="H37" s="70">
        <v>182</v>
      </c>
      <c r="I37" s="70">
        <v>171</v>
      </c>
      <c r="J37" s="70">
        <v>170</v>
      </c>
      <c r="K37" s="70">
        <v>210</v>
      </c>
      <c r="L37" s="70">
        <v>152</v>
      </c>
      <c r="M37" s="71">
        <f t="shared" si="0"/>
        <v>1061</v>
      </c>
      <c r="N37" s="72"/>
      <c r="O37" s="71">
        <f t="shared" si="1"/>
        <v>1061</v>
      </c>
      <c r="P37" s="69"/>
      <c r="Q37" s="77">
        <f t="shared" si="2"/>
        <v>6</v>
      </c>
      <c r="R37" s="78">
        <f t="shared" si="3"/>
        <v>176.83333333333334</v>
      </c>
      <c r="S37" s="33" t="s">
        <v>4</v>
      </c>
      <c r="T37" s="73"/>
      <c r="U37" s="73"/>
      <c r="V37" s="73"/>
      <c r="W37" s="73"/>
      <c r="X37" s="73"/>
      <c r="Y37" s="73"/>
      <c r="Z37" s="74">
        <f t="shared" si="4"/>
        <v>0</v>
      </c>
      <c r="AA37" s="75"/>
      <c r="AB37" s="74">
        <f t="shared" si="5"/>
        <v>1061</v>
      </c>
      <c r="AC37" s="76"/>
      <c r="AD37" s="77">
        <f t="shared" si="6"/>
        <v>6</v>
      </c>
      <c r="AE37" s="78">
        <f t="shared" si="7"/>
        <v>176.83333333333334</v>
      </c>
    </row>
    <row r="38" spans="1:31" ht="28.5" customHeight="1">
      <c r="A38" s="31" t="s">
        <v>49</v>
      </c>
      <c r="B38" t="s">
        <v>123</v>
      </c>
      <c r="C38" s="53" t="s">
        <v>29</v>
      </c>
      <c r="D38" s="32" t="s">
        <v>280</v>
      </c>
      <c r="E38" s="41" t="s">
        <v>303</v>
      </c>
      <c r="F38" s="33" t="s">
        <v>3</v>
      </c>
      <c r="G38" s="70">
        <v>203</v>
      </c>
      <c r="H38" s="70">
        <v>140</v>
      </c>
      <c r="I38" s="70">
        <v>163</v>
      </c>
      <c r="J38" s="70">
        <v>170</v>
      </c>
      <c r="K38" s="70">
        <v>202</v>
      </c>
      <c r="L38" s="70">
        <v>165</v>
      </c>
      <c r="M38" s="71">
        <f t="shared" si="0"/>
        <v>1043</v>
      </c>
      <c r="N38" s="72"/>
      <c r="O38" s="71">
        <f t="shared" si="1"/>
        <v>1043</v>
      </c>
      <c r="P38" s="69"/>
      <c r="Q38" s="77">
        <f t="shared" si="2"/>
        <v>6</v>
      </c>
      <c r="R38" s="78">
        <f t="shared" si="3"/>
        <v>173.83333333333334</v>
      </c>
      <c r="S38" s="33" t="s">
        <v>4</v>
      </c>
      <c r="T38" s="73"/>
      <c r="U38" s="73"/>
      <c r="V38" s="73"/>
      <c r="W38" s="73"/>
      <c r="X38" s="73"/>
      <c r="Y38" s="73"/>
      <c r="Z38" s="74">
        <f t="shared" si="4"/>
        <v>0</v>
      </c>
      <c r="AA38" s="75"/>
      <c r="AB38" s="74">
        <f t="shared" si="5"/>
        <v>1043</v>
      </c>
      <c r="AC38" s="76"/>
      <c r="AD38" s="77">
        <f t="shared" si="6"/>
        <v>6</v>
      </c>
      <c r="AE38" s="78">
        <f t="shared" si="7"/>
        <v>173.83333333333334</v>
      </c>
    </row>
    <row r="39" spans="1:31" ht="28.5" customHeight="1">
      <c r="A39" s="31" t="s">
        <v>50</v>
      </c>
      <c r="B39" t="s">
        <v>123</v>
      </c>
      <c r="C39" s="53" t="s">
        <v>30</v>
      </c>
      <c r="D39" s="32" t="s">
        <v>262</v>
      </c>
      <c r="E39" s="130">
        <v>370124</v>
      </c>
      <c r="F39" s="33" t="s">
        <v>3</v>
      </c>
      <c r="G39" s="70">
        <v>186</v>
      </c>
      <c r="H39" s="70">
        <v>150</v>
      </c>
      <c r="I39" s="70">
        <v>158</v>
      </c>
      <c r="J39" s="70">
        <v>174</v>
      </c>
      <c r="K39" s="70">
        <v>148</v>
      </c>
      <c r="L39" s="70">
        <v>216</v>
      </c>
      <c r="M39" s="71">
        <f>SUM(G39:L39)</f>
        <v>1032</v>
      </c>
      <c r="N39" s="72"/>
      <c r="O39" s="71">
        <f>SUM(M39:N39)</f>
        <v>1032</v>
      </c>
      <c r="P39" s="69"/>
      <c r="Q39" s="77">
        <f>COUNTIF(G39:L39,"&gt;0")</f>
        <v>6</v>
      </c>
      <c r="R39" s="78">
        <f>O39/Q39</f>
        <v>172</v>
      </c>
      <c r="S39" s="33" t="s">
        <v>4</v>
      </c>
      <c r="T39" s="73"/>
      <c r="U39" s="73"/>
      <c r="V39" s="73"/>
      <c r="W39" s="73"/>
      <c r="X39" s="73"/>
      <c r="Y39" s="73"/>
      <c r="Z39" s="74">
        <f t="shared" si="4"/>
        <v>0</v>
      </c>
      <c r="AA39" s="75"/>
      <c r="AB39" s="74">
        <f t="shared" si="5"/>
        <v>1032</v>
      </c>
      <c r="AC39" s="76"/>
      <c r="AD39" s="77">
        <f t="shared" si="6"/>
        <v>6</v>
      </c>
      <c r="AE39" s="78">
        <f t="shared" si="7"/>
        <v>172</v>
      </c>
    </row>
    <row r="40" spans="1:31" ht="28.5" customHeight="1">
      <c r="A40" s="31" t="s">
        <v>51</v>
      </c>
      <c r="B40" t="s">
        <v>123</v>
      </c>
      <c r="C40" s="53" t="s">
        <v>40</v>
      </c>
      <c r="D40" s="32" t="s">
        <v>281</v>
      </c>
      <c r="E40" s="130">
        <v>10207</v>
      </c>
      <c r="F40" s="33" t="s">
        <v>3</v>
      </c>
      <c r="G40" s="70">
        <v>156</v>
      </c>
      <c r="H40" s="70">
        <v>146</v>
      </c>
      <c r="I40" s="70">
        <v>189</v>
      </c>
      <c r="J40" s="70">
        <v>185</v>
      </c>
      <c r="K40" s="70">
        <v>166</v>
      </c>
      <c r="L40" s="70">
        <v>170</v>
      </c>
      <c r="M40" s="71">
        <f t="shared" si="0"/>
        <v>1012</v>
      </c>
      <c r="N40" s="72"/>
      <c r="O40" s="71">
        <f t="shared" si="1"/>
        <v>1012</v>
      </c>
      <c r="P40" s="69"/>
      <c r="Q40" s="77">
        <f t="shared" si="2"/>
        <v>6</v>
      </c>
      <c r="R40" s="78">
        <f t="shared" si="3"/>
        <v>168.66666666666666</v>
      </c>
      <c r="S40" s="33" t="s">
        <v>4</v>
      </c>
      <c r="T40" s="73"/>
      <c r="U40" s="73"/>
      <c r="V40" s="73"/>
      <c r="W40" s="73"/>
      <c r="X40" s="73"/>
      <c r="Y40" s="73"/>
      <c r="Z40" s="74">
        <f t="shared" si="4"/>
        <v>0</v>
      </c>
      <c r="AA40" s="75"/>
      <c r="AB40" s="74">
        <f t="shared" si="5"/>
        <v>1012</v>
      </c>
      <c r="AC40" s="76"/>
      <c r="AD40" s="77">
        <f t="shared" si="6"/>
        <v>6</v>
      </c>
      <c r="AE40" s="78">
        <f t="shared" si="7"/>
        <v>168.66666666666666</v>
      </c>
    </row>
    <row r="41" spans="1:31" ht="28.5" customHeight="1">
      <c r="A41" s="31" t="s">
        <v>52</v>
      </c>
      <c r="B41" t="s">
        <v>123</v>
      </c>
      <c r="C41" s="53" t="s">
        <v>248</v>
      </c>
      <c r="D41" s="32" t="s">
        <v>264</v>
      </c>
      <c r="E41" s="40" t="s">
        <v>304</v>
      </c>
      <c r="F41" s="33" t="s">
        <v>3</v>
      </c>
      <c r="G41" s="70">
        <v>154</v>
      </c>
      <c r="H41" s="70">
        <v>170</v>
      </c>
      <c r="I41" s="70">
        <v>173</v>
      </c>
      <c r="J41" s="70">
        <v>160</v>
      </c>
      <c r="K41" s="70">
        <v>157</v>
      </c>
      <c r="L41" s="70">
        <v>177</v>
      </c>
      <c r="M41" s="71">
        <f t="shared" si="0"/>
        <v>991</v>
      </c>
      <c r="N41" s="72"/>
      <c r="O41" s="71">
        <f t="shared" si="1"/>
        <v>991</v>
      </c>
      <c r="P41" s="69"/>
      <c r="Q41" s="77">
        <f t="shared" si="2"/>
        <v>6</v>
      </c>
      <c r="R41" s="78">
        <f t="shared" si="3"/>
        <v>165.16666666666666</v>
      </c>
      <c r="S41" s="33" t="s">
        <v>4</v>
      </c>
      <c r="T41" s="73"/>
      <c r="U41" s="73"/>
      <c r="V41" s="73"/>
      <c r="W41" s="73"/>
      <c r="X41" s="73"/>
      <c r="Y41" s="73"/>
      <c r="Z41" s="74">
        <f t="shared" si="4"/>
        <v>0</v>
      </c>
      <c r="AA41" s="75"/>
      <c r="AB41" s="74">
        <f t="shared" si="5"/>
        <v>991</v>
      </c>
      <c r="AC41" s="76"/>
      <c r="AD41" s="77">
        <f t="shared" si="6"/>
        <v>6</v>
      </c>
      <c r="AE41" s="78">
        <f t="shared" si="7"/>
        <v>165.16666666666666</v>
      </c>
    </row>
    <row r="42" spans="1:31" ht="28.5" customHeight="1">
      <c r="A42" s="31"/>
      <c r="C42" s="53"/>
      <c r="D42" s="32"/>
      <c r="E42" s="130"/>
      <c r="F42" s="33"/>
      <c r="G42" s="70"/>
      <c r="H42" s="70"/>
      <c r="I42" s="70"/>
      <c r="J42" s="70"/>
      <c r="K42" s="70"/>
      <c r="L42" s="70"/>
      <c r="M42" s="71">
        <f t="shared" si="0"/>
        <v>0</v>
      </c>
      <c r="N42" s="72"/>
      <c r="O42" s="71">
        <f t="shared" si="1"/>
        <v>0</v>
      </c>
      <c r="P42" s="69"/>
      <c r="Q42" s="77">
        <f t="shared" si="2"/>
        <v>0</v>
      </c>
      <c r="R42" s="78"/>
      <c r="S42" s="33"/>
      <c r="T42" s="73"/>
      <c r="U42" s="73"/>
      <c r="V42" s="73"/>
      <c r="W42" s="73"/>
      <c r="X42" s="73"/>
      <c r="Y42" s="73"/>
      <c r="Z42" s="74">
        <f t="shared" si="4"/>
        <v>0</v>
      </c>
      <c r="AA42" s="75"/>
      <c r="AB42" s="74">
        <f t="shared" si="5"/>
        <v>0</v>
      </c>
      <c r="AC42" s="76"/>
      <c r="AD42" s="77">
        <f t="shared" si="6"/>
        <v>0</v>
      </c>
      <c r="AE42" s="78"/>
    </row>
    <row r="43" spans="1:31" ht="28.5" customHeight="1">
      <c r="A43" s="31"/>
      <c r="C43" s="53"/>
      <c r="D43" s="32"/>
      <c r="E43" s="41"/>
      <c r="F43" s="33"/>
      <c r="G43" s="70"/>
      <c r="H43" s="70"/>
      <c r="I43" s="70"/>
      <c r="J43" s="70"/>
      <c r="K43" s="70"/>
      <c r="L43" s="70"/>
      <c r="M43" s="71">
        <f t="shared" si="0"/>
        <v>0</v>
      </c>
      <c r="N43" s="72"/>
      <c r="O43" s="71">
        <f t="shared" si="1"/>
        <v>0</v>
      </c>
      <c r="P43" s="69"/>
      <c r="Q43" s="77">
        <f t="shared" si="2"/>
        <v>0</v>
      </c>
      <c r="R43" s="78"/>
      <c r="S43" s="33"/>
      <c r="T43" s="73"/>
      <c r="U43" s="73"/>
      <c r="V43" s="73"/>
      <c r="W43" s="73"/>
      <c r="X43" s="73"/>
      <c r="Y43" s="73"/>
      <c r="Z43" s="74">
        <f t="shared" si="4"/>
        <v>0</v>
      </c>
      <c r="AA43" s="75"/>
      <c r="AB43" s="74">
        <f t="shared" si="5"/>
        <v>0</v>
      </c>
      <c r="AC43" s="76"/>
      <c r="AD43" s="77">
        <f t="shared" si="6"/>
        <v>0</v>
      </c>
      <c r="AE43" s="78"/>
    </row>
    <row r="44" spans="1:31" ht="28.5" customHeight="1">
      <c r="A44" s="31"/>
      <c r="C44" s="53"/>
      <c r="D44" s="32"/>
      <c r="E44" s="130"/>
      <c r="F44" s="33"/>
      <c r="G44" s="70"/>
      <c r="H44" s="70"/>
      <c r="I44" s="70"/>
      <c r="J44" s="70"/>
      <c r="K44" s="70"/>
      <c r="L44" s="70"/>
      <c r="M44" s="71">
        <f t="shared" si="0"/>
        <v>0</v>
      </c>
      <c r="N44" s="72"/>
      <c r="O44" s="71">
        <f t="shared" si="1"/>
        <v>0</v>
      </c>
      <c r="P44" s="69"/>
      <c r="Q44" s="77">
        <f t="shared" si="2"/>
        <v>0</v>
      </c>
      <c r="R44" s="78"/>
      <c r="S44" s="33"/>
      <c r="T44" s="73"/>
      <c r="U44" s="73"/>
      <c r="V44" s="73"/>
      <c r="W44" s="73"/>
      <c r="X44" s="73"/>
      <c r="Y44" s="73"/>
      <c r="Z44" s="74">
        <f t="shared" si="4"/>
        <v>0</v>
      </c>
      <c r="AA44" s="75"/>
      <c r="AB44" s="74">
        <f t="shared" si="5"/>
        <v>0</v>
      </c>
      <c r="AC44" s="76"/>
      <c r="AD44" s="77">
        <f t="shared" si="6"/>
        <v>0</v>
      </c>
      <c r="AE44" s="78"/>
    </row>
    <row r="45" ht="12.75">
      <c r="E45" s="41"/>
    </row>
    <row r="46" ht="12.75">
      <c r="E46" s="41"/>
    </row>
    <row r="47" ht="12.75">
      <c r="E47" s="41"/>
    </row>
    <row r="48" ht="12.75">
      <c r="E48" s="41"/>
    </row>
    <row r="49" ht="12.75">
      <c r="E49" s="41"/>
    </row>
    <row r="50" ht="12.75">
      <c r="E50" s="41"/>
    </row>
    <row r="51" ht="12.75">
      <c r="E51" s="41"/>
    </row>
    <row r="52" ht="12.75">
      <c r="E52" s="41"/>
    </row>
    <row r="53" ht="12.75">
      <c r="E53" s="41"/>
    </row>
  </sheetData>
  <printOptions horizontalCentered="1"/>
  <pageMargins left="0.1968503937007874" right="0.1968503937007874" top="0.7874015748031497" bottom="0.3937007874015748" header="0.5118110236220472" footer="0.5118110236220472"/>
  <pageSetup orientation="landscape" paperSize="9" scale="75" r:id="rId1"/>
  <headerFooter alignWithMargins="0">
    <oddFooter>&amp;LSeite &amp;P von &amp;N&amp;CAuswertung: ABV Hallstadt
www.ABV-Raubritter.de&amp;RDruckdatum: &amp;D, &amp;T</oddFooter>
  </headerFooter>
  <rowBreaks count="1" manualBreakCount="1">
    <brk id="27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10"/>
  <sheetViews>
    <sheetView showZeros="0" zoomScale="80" zoomScaleNormal="80" workbookViewId="0" topLeftCell="F1">
      <selection activeCell="AG17" sqref="AG17"/>
    </sheetView>
  </sheetViews>
  <sheetFormatPr defaultColWidth="11.421875" defaultRowHeight="12.75"/>
  <cols>
    <col min="1" max="1" width="4.00390625" style="0" customWidth="1"/>
    <col min="2" max="2" width="1.421875" style="0" customWidth="1"/>
    <col min="3" max="3" width="2.8515625" style="0" customWidth="1"/>
    <col min="4" max="4" width="11.00390625" style="0" bestFit="1" customWidth="1"/>
    <col min="5" max="5" width="19.8515625" style="0" bestFit="1" customWidth="1"/>
    <col min="6" max="6" width="9.8515625" style="0" customWidth="1"/>
    <col min="7" max="7" width="9.421875" style="0" customWidth="1"/>
    <col min="8" max="12" width="5.140625" style="0" customWidth="1"/>
    <col min="13" max="13" width="5.7109375" style="0" customWidth="1"/>
    <col min="14" max="14" width="7.57421875" style="0" customWidth="1"/>
    <col min="15" max="15" width="4.00390625" style="0" customWidth="1"/>
    <col min="16" max="16" width="7.7109375" style="0" bestFit="1" customWidth="1"/>
    <col min="17" max="17" width="1.8515625" style="0" customWidth="1"/>
    <col min="18" max="18" width="4.00390625" style="0" bestFit="1" customWidth="1"/>
    <col min="19" max="19" width="8.7109375" style="0" customWidth="1"/>
    <col min="20" max="20" width="9.57421875" style="0" bestFit="1" customWidth="1"/>
    <col min="21" max="26" width="5.140625" style="0" customWidth="1"/>
    <col min="27" max="27" width="6.421875" style="0" customWidth="1"/>
    <col min="28" max="28" width="5.140625" style="0" customWidth="1"/>
    <col min="29" max="29" width="6.421875" style="0" customWidth="1"/>
    <col min="30" max="30" width="1.8515625" style="0" bestFit="1" customWidth="1"/>
    <col min="31" max="31" width="3.8515625" style="0" customWidth="1"/>
    <col min="32" max="32" width="11.140625" style="0" bestFit="1" customWidth="1"/>
  </cols>
  <sheetData>
    <row r="1" spans="1:19" ht="13.5" thickBot="1">
      <c r="A1" s="1"/>
      <c r="B1" s="1"/>
      <c r="C1" s="2"/>
      <c r="D1" s="2"/>
      <c r="F1" s="34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1:19" ht="9" customHeight="1" thickTop="1">
      <c r="A2" s="5"/>
      <c r="B2" s="5"/>
      <c r="C2" s="6"/>
      <c r="D2" s="6"/>
      <c r="E2" s="7"/>
      <c r="F2" s="45"/>
      <c r="G2" s="7"/>
      <c r="H2" s="7"/>
      <c r="I2" s="6"/>
      <c r="J2" s="6"/>
      <c r="K2" s="6"/>
      <c r="L2" s="6"/>
      <c r="M2" s="6"/>
      <c r="N2" s="7"/>
      <c r="O2" s="7"/>
      <c r="P2" s="7"/>
      <c r="Q2" s="7"/>
      <c r="R2" s="7"/>
      <c r="S2" s="7"/>
    </row>
    <row r="3" spans="1:19" ht="18">
      <c r="A3" s="48" t="s">
        <v>80</v>
      </c>
      <c r="B3" s="48"/>
      <c r="C3" s="49"/>
      <c r="D3" s="49"/>
      <c r="E3" s="50"/>
      <c r="F3" s="50"/>
      <c r="G3" s="50"/>
      <c r="H3" s="51"/>
      <c r="I3" s="51"/>
      <c r="J3" s="51"/>
      <c r="K3" s="51"/>
      <c r="L3" s="51"/>
      <c r="M3" s="51"/>
      <c r="N3" s="49"/>
      <c r="O3" s="49"/>
      <c r="P3" s="52"/>
      <c r="Q3" s="50"/>
      <c r="R3" s="49"/>
      <c r="S3" s="50"/>
    </row>
    <row r="4" spans="1:19" ht="15.75">
      <c r="A4" s="12" t="s">
        <v>0</v>
      </c>
      <c r="B4" s="12"/>
      <c r="C4" s="8"/>
      <c r="D4" s="8"/>
      <c r="E4" s="9"/>
      <c r="F4" s="9"/>
      <c r="G4" s="10"/>
      <c r="H4" s="10"/>
      <c r="I4" s="10"/>
      <c r="J4" s="10"/>
      <c r="K4" s="10"/>
      <c r="L4" s="10"/>
      <c r="M4" s="8"/>
      <c r="N4" s="8"/>
      <c r="O4" s="11"/>
      <c r="P4" s="9"/>
      <c r="Q4" s="8"/>
      <c r="R4" s="9"/>
      <c r="S4" s="12"/>
    </row>
    <row r="5" spans="1:19" ht="15.75">
      <c r="A5" s="1"/>
      <c r="B5" s="1"/>
      <c r="C5" s="2"/>
      <c r="D5" s="2"/>
      <c r="E5" s="13"/>
      <c r="F5" s="55"/>
      <c r="G5" s="55" t="s">
        <v>294</v>
      </c>
      <c r="H5" s="55"/>
      <c r="I5" s="49"/>
      <c r="J5" s="49"/>
      <c r="K5" s="2"/>
      <c r="L5" s="2"/>
      <c r="M5" s="2"/>
      <c r="N5" s="2"/>
      <c r="O5" s="2"/>
      <c r="P5" s="2"/>
      <c r="Q5" s="2"/>
      <c r="R5" s="14"/>
      <c r="S5" s="14"/>
    </row>
    <row r="6" spans="1:19" ht="23.25">
      <c r="A6" s="15" t="s">
        <v>81</v>
      </c>
      <c r="B6" s="15"/>
      <c r="C6" s="16"/>
      <c r="D6" s="16"/>
      <c r="E6" s="17"/>
      <c r="F6" s="122"/>
      <c r="G6" s="54"/>
      <c r="H6" s="19"/>
      <c r="I6" s="13"/>
      <c r="J6" s="8"/>
      <c r="K6" s="8"/>
      <c r="L6" s="8"/>
      <c r="M6" s="8"/>
      <c r="N6" s="20"/>
      <c r="O6" s="20"/>
      <c r="S6" s="21" t="s">
        <v>82</v>
      </c>
    </row>
    <row r="7" spans="1:19" ht="9" customHeight="1" thickBot="1">
      <c r="A7" s="22"/>
      <c r="B7" s="22"/>
      <c r="C7" s="23"/>
      <c r="D7" s="23"/>
      <c r="E7" s="24"/>
      <c r="F7" s="35"/>
      <c r="G7" s="24"/>
      <c r="H7" s="24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</row>
    <row r="8" spans="1:19" ht="9" customHeight="1" thickTop="1">
      <c r="A8" s="1"/>
      <c r="B8" s="1"/>
      <c r="C8" s="2"/>
      <c r="D8" s="2"/>
      <c r="E8" s="4"/>
      <c r="F8" s="39"/>
      <c r="G8" s="4"/>
      <c r="H8" s="4"/>
      <c r="I8" s="25"/>
      <c r="J8" s="25"/>
      <c r="K8" s="25"/>
      <c r="L8" s="25"/>
      <c r="M8" s="25"/>
      <c r="N8" s="4"/>
      <c r="O8" s="4"/>
      <c r="P8" s="4"/>
      <c r="Q8" s="4"/>
      <c r="S8" s="4"/>
    </row>
    <row r="9" spans="1:24" ht="16.5">
      <c r="A9" s="26"/>
      <c r="B9" s="26"/>
      <c r="C9" s="27"/>
      <c r="D9" s="27"/>
      <c r="E9" s="28"/>
      <c r="F9" s="47"/>
      <c r="G9" s="18"/>
      <c r="H9" s="10"/>
      <c r="I9" s="13"/>
      <c r="J9" s="13"/>
      <c r="K9" s="13" t="s">
        <v>3</v>
      </c>
      <c r="L9" s="13"/>
      <c r="M9" s="13"/>
      <c r="N9" s="29"/>
      <c r="O9" s="29"/>
      <c r="P9" s="30"/>
      <c r="Q9" s="27"/>
      <c r="R9" s="27"/>
      <c r="S9" s="21"/>
      <c r="X9" s="13" t="s">
        <v>257</v>
      </c>
    </row>
    <row r="10" spans="1:34" ht="13.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2" ht="15" customHeight="1" thickTop="1">
      <c r="A11" s="59" t="s">
        <v>62</v>
      </c>
      <c r="B11" s="59"/>
      <c r="C11" s="25" t="s">
        <v>26</v>
      </c>
      <c r="D11" s="121" t="s">
        <v>261</v>
      </c>
      <c r="E11" s="4" t="s">
        <v>56</v>
      </c>
      <c r="F11" s="131" t="s">
        <v>57</v>
      </c>
      <c r="G11" s="4"/>
      <c r="H11" s="39">
        <v>1</v>
      </c>
      <c r="I11" s="39">
        <v>2</v>
      </c>
      <c r="J11" s="39">
        <v>3</v>
      </c>
      <c r="K11" s="39">
        <v>4</v>
      </c>
      <c r="L11" s="39">
        <v>5</v>
      </c>
      <c r="M11" s="39">
        <v>6</v>
      </c>
      <c r="N11" s="39" t="s">
        <v>59</v>
      </c>
      <c r="O11" s="39" t="s">
        <v>58</v>
      </c>
      <c r="P11" s="39" t="s">
        <v>59</v>
      </c>
      <c r="Q11" s="39"/>
      <c r="R11" s="39" t="s">
        <v>60</v>
      </c>
      <c r="S11" s="79" t="s">
        <v>61</v>
      </c>
      <c r="T11" s="79"/>
      <c r="U11" s="39">
        <v>1</v>
      </c>
      <c r="V11" s="39">
        <v>2</v>
      </c>
      <c r="W11" s="39">
        <v>3</v>
      </c>
      <c r="X11" s="39">
        <v>4</v>
      </c>
      <c r="Y11" s="39">
        <v>5</v>
      </c>
      <c r="Z11" s="39">
        <v>6</v>
      </c>
      <c r="AA11" s="39" t="s">
        <v>59</v>
      </c>
      <c r="AB11" s="39" t="s">
        <v>58</v>
      </c>
      <c r="AC11" s="39" t="s">
        <v>59</v>
      </c>
      <c r="AD11" s="39"/>
      <c r="AE11" s="39" t="s">
        <v>60</v>
      </c>
      <c r="AF11" s="79" t="s">
        <v>61</v>
      </c>
    </row>
    <row r="12" spans="1:32" ht="28.5" customHeight="1">
      <c r="A12" s="31" t="s">
        <v>319</v>
      </c>
      <c r="B12" s="31"/>
      <c r="C12" t="s">
        <v>125</v>
      </c>
      <c r="D12" s="53" t="s">
        <v>251</v>
      </c>
      <c r="E12" s="26" t="s">
        <v>158</v>
      </c>
      <c r="F12" s="131">
        <v>140415</v>
      </c>
      <c r="G12" s="33" t="s">
        <v>3</v>
      </c>
      <c r="H12" s="70">
        <v>148</v>
      </c>
      <c r="I12" s="70">
        <v>205</v>
      </c>
      <c r="J12" s="70">
        <v>169</v>
      </c>
      <c r="K12" s="70">
        <v>202</v>
      </c>
      <c r="L12" s="70">
        <v>256</v>
      </c>
      <c r="M12" s="70">
        <v>226</v>
      </c>
      <c r="N12" s="71">
        <f aca="true" t="shared" si="0" ref="N12:N44">SUM(H12:M12)</f>
        <v>1206</v>
      </c>
      <c r="O12" s="72"/>
      <c r="P12" s="71">
        <f aca="true" t="shared" si="1" ref="P12:P44">SUM(N12:O12)</f>
        <v>1206</v>
      </c>
      <c r="Q12" s="69"/>
      <c r="R12" s="77">
        <f aca="true" t="shared" si="2" ref="R12:R44">COUNTIF(H12:M12,"&gt;0")</f>
        <v>6</v>
      </c>
      <c r="S12" s="78">
        <f aca="true" t="shared" si="3" ref="S12:S44">P12/R12</f>
        <v>201</v>
      </c>
      <c r="T12" s="33" t="s">
        <v>4</v>
      </c>
      <c r="U12" s="73">
        <v>199</v>
      </c>
      <c r="V12" s="73">
        <v>185</v>
      </c>
      <c r="W12" s="73">
        <v>214</v>
      </c>
      <c r="X12" s="73">
        <v>209</v>
      </c>
      <c r="Y12" s="73">
        <v>209</v>
      </c>
      <c r="Z12" s="73">
        <v>189</v>
      </c>
      <c r="AA12" s="74">
        <f aca="true" t="shared" si="4" ref="AA12:AA44">SUM(U12:Z12)</f>
        <v>1205</v>
      </c>
      <c r="AB12" s="75"/>
      <c r="AC12" s="74">
        <f aca="true" t="shared" si="5" ref="AC12:AC44">SUM(AA12:AB12,P12)</f>
        <v>2411</v>
      </c>
      <c r="AD12" s="76"/>
      <c r="AE12" s="77">
        <f aca="true" t="shared" si="6" ref="AE12:AE44">COUNTIF(U12:Z12,"&gt;0")+R12</f>
        <v>12</v>
      </c>
      <c r="AF12" s="78">
        <f aca="true" t="shared" si="7" ref="AF12:AF44">AC12/AE12</f>
        <v>200.91666666666666</v>
      </c>
    </row>
    <row r="13" spans="1:32" ht="28.5" customHeight="1">
      <c r="A13" s="31" t="s">
        <v>318</v>
      </c>
      <c r="B13" s="31"/>
      <c r="C13" t="s">
        <v>125</v>
      </c>
      <c r="D13" s="53" t="s">
        <v>28</v>
      </c>
      <c r="E13" s="26" t="s">
        <v>159</v>
      </c>
      <c r="F13" s="131">
        <v>110612</v>
      </c>
      <c r="G13" s="33" t="s">
        <v>3</v>
      </c>
      <c r="H13" s="70">
        <v>176</v>
      </c>
      <c r="I13" s="70">
        <v>147</v>
      </c>
      <c r="J13" s="70">
        <v>212</v>
      </c>
      <c r="K13" s="70">
        <v>189</v>
      </c>
      <c r="L13" s="70">
        <v>194</v>
      </c>
      <c r="M13" s="70">
        <v>223</v>
      </c>
      <c r="N13" s="71">
        <f t="shared" si="0"/>
        <v>1141</v>
      </c>
      <c r="O13" s="72"/>
      <c r="P13" s="71">
        <f t="shared" si="1"/>
        <v>1141</v>
      </c>
      <c r="Q13" s="69"/>
      <c r="R13" s="77">
        <f t="shared" si="2"/>
        <v>6</v>
      </c>
      <c r="S13" s="78">
        <f t="shared" si="3"/>
        <v>190.16666666666666</v>
      </c>
      <c r="T13" s="33" t="s">
        <v>4</v>
      </c>
      <c r="U13" s="73">
        <v>193</v>
      </c>
      <c r="V13" s="73">
        <v>213</v>
      </c>
      <c r="W13" s="73">
        <v>159</v>
      </c>
      <c r="X13" s="73">
        <v>268</v>
      </c>
      <c r="Y13" s="73">
        <v>220</v>
      </c>
      <c r="Z13" s="73">
        <v>204</v>
      </c>
      <c r="AA13" s="74">
        <f t="shared" si="4"/>
        <v>1257</v>
      </c>
      <c r="AB13" s="75"/>
      <c r="AC13" s="74">
        <f t="shared" si="5"/>
        <v>2398</v>
      </c>
      <c r="AD13" s="76"/>
      <c r="AE13" s="77">
        <f t="shared" si="6"/>
        <v>12</v>
      </c>
      <c r="AF13" s="78">
        <f t="shared" si="7"/>
        <v>199.83333333333334</v>
      </c>
    </row>
    <row r="14" spans="1:32" ht="28.5" customHeight="1">
      <c r="A14" s="31" t="s">
        <v>320</v>
      </c>
      <c r="B14" s="31"/>
      <c r="C14" t="s">
        <v>125</v>
      </c>
      <c r="D14" s="53" t="s">
        <v>247</v>
      </c>
      <c r="E14" s="32" t="s">
        <v>376</v>
      </c>
      <c r="F14" s="131">
        <v>30617</v>
      </c>
      <c r="G14" s="33" t="s">
        <v>3</v>
      </c>
      <c r="H14" s="70">
        <v>194</v>
      </c>
      <c r="I14" s="70">
        <v>212</v>
      </c>
      <c r="J14" s="70">
        <v>204</v>
      </c>
      <c r="K14" s="70">
        <v>166</v>
      </c>
      <c r="L14" s="70">
        <v>168</v>
      </c>
      <c r="M14" s="70">
        <v>168</v>
      </c>
      <c r="N14" s="71">
        <f t="shared" si="0"/>
        <v>1112</v>
      </c>
      <c r="O14" s="72"/>
      <c r="P14" s="71">
        <f t="shared" si="1"/>
        <v>1112</v>
      </c>
      <c r="Q14" s="69"/>
      <c r="R14" s="77">
        <f t="shared" si="2"/>
        <v>6</v>
      </c>
      <c r="S14" s="78">
        <f t="shared" si="3"/>
        <v>185.33333333333334</v>
      </c>
      <c r="T14" s="33" t="s">
        <v>4</v>
      </c>
      <c r="U14" s="73">
        <v>213</v>
      </c>
      <c r="V14" s="73">
        <v>195</v>
      </c>
      <c r="W14" s="73">
        <v>218</v>
      </c>
      <c r="X14" s="73">
        <v>215</v>
      </c>
      <c r="Y14" s="73">
        <v>236</v>
      </c>
      <c r="Z14" s="73">
        <v>179</v>
      </c>
      <c r="AA14" s="74">
        <f t="shared" si="4"/>
        <v>1256</v>
      </c>
      <c r="AB14" s="75"/>
      <c r="AC14" s="74">
        <f t="shared" si="5"/>
        <v>2368</v>
      </c>
      <c r="AD14" s="76"/>
      <c r="AE14" s="77">
        <f t="shared" si="6"/>
        <v>12</v>
      </c>
      <c r="AF14" s="78">
        <f t="shared" si="7"/>
        <v>197.33333333333334</v>
      </c>
    </row>
    <row r="15" spans="1:32" ht="28.5" customHeight="1">
      <c r="A15" s="31" t="s">
        <v>321</v>
      </c>
      <c r="B15" s="31"/>
      <c r="C15" t="s">
        <v>125</v>
      </c>
      <c r="D15" s="53" t="s">
        <v>246</v>
      </c>
      <c r="E15" s="32" t="s">
        <v>141</v>
      </c>
      <c r="F15" s="131">
        <v>100335</v>
      </c>
      <c r="G15" s="33" t="s">
        <v>3</v>
      </c>
      <c r="H15" s="70">
        <v>180</v>
      </c>
      <c r="I15" s="70">
        <v>150</v>
      </c>
      <c r="J15" s="70">
        <v>243</v>
      </c>
      <c r="K15" s="70">
        <v>179</v>
      </c>
      <c r="L15" s="70">
        <v>234</v>
      </c>
      <c r="M15" s="70">
        <v>164</v>
      </c>
      <c r="N15" s="71">
        <f t="shared" si="0"/>
        <v>1150</v>
      </c>
      <c r="O15" s="72"/>
      <c r="P15" s="71">
        <f t="shared" si="1"/>
        <v>1150</v>
      </c>
      <c r="Q15" s="69"/>
      <c r="R15" s="77">
        <f t="shared" si="2"/>
        <v>6</v>
      </c>
      <c r="S15" s="78">
        <f t="shared" si="3"/>
        <v>191.66666666666666</v>
      </c>
      <c r="T15" s="33" t="s">
        <v>4</v>
      </c>
      <c r="U15" s="73">
        <v>229</v>
      </c>
      <c r="V15" s="73">
        <v>146</v>
      </c>
      <c r="W15" s="73">
        <v>185</v>
      </c>
      <c r="X15" s="73">
        <v>205</v>
      </c>
      <c r="Y15" s="73">
        <v>200</v>
      </c>
      <c r="Z15" s="73">
        <v>247</v>
      </c>
      <c r="AA15" s="74">
        <f t="shared" si="4"/>
        <v>1212</v>
      </c>
      <c r="AB15" s="75"/>
      <c r="AC15" s="74">
        <f t="shared" si="5"/>
        <v>2362</v>
      </c>
      <c r="AD15" s="76"/>
      <c r="AE15" s="77">
        <f t="shared" si="6"/>
        <v>12</v>
      </c>
      <c r="AF15" s="78">
        <f t="shared" si="7"/>
        <v>196.83333333333334</v>
      </c>
    </row>
    <row r="16" spans="1:32" ht="28.5" customHeight="1">
      <c r="A16" s="31" t="s">
        <v>322</v>
      </c>
      <c r="B16" s="31"/>
      <c r="C16" t="s">
        <v>125</v>
      </c>
      <c r="D16" s="53" t="s">
        <v>28</v>
      </c>
      <c r="E16" s="32" t="s">
        <v>149</v>
      </c>
      <c r="F16" s="131">
        <v>110719</v>
      </c>
      <c r="G16" s="33" t="s">
        <v>3</v>
      </c>
      <c r="H16" s="70">
        <v>186</v>
      </c>
      <c r="I16" s="70">
        <v>179</v>
      </c>
      <c r="J16" s="70">
        <v>202</v>
      </c>
      <c r="K16" s="70">
        <v>224</v>
      </c>
      <c r="L16" s="70">
        <v>149</v>
      </c>
      <c r="M16" s="70">
        <v>169</v>
      </c>
      <c r="N16" s="71">
        <f t="shared" si="0"/>
        <v>1109</v>
      </c>
      <c r="O16" s="72"/>
      <c r="P16" s="71">
        <f t="shared" si="1"/>
        <v>1109</v>
      </c>
      <c r="Q16" s="69"/>
      <c r="R16" s="77">
        <f t="shared" si="2"/>
        <v>6</v>
      </c>
      <c r="S16" s="78">
        <f t="shared" si="3"/>
        <v>184.83333333333334</v>
      </c>
      <c r="T16" s="33" t="s">
        <v>4</v>
      </c>
      <c r="U16" s="73">
        <v>170</v>
      </c>
      <c r="V16" s="73">
        <v>225</v>
      </c>
      <c r="W16" s="73">
        <v>156</v>
      </c>
      <c r="X16" s="73">
        <v>262</v>
      </c>
      <c r="Y16" s="73">
        <v>221</v>
      </c>
      <c r="Z16" s="73">
        <v>212</v>
      </c>
      <c r="AA16" s="74">
        <f t="shared" si="4"/>
        <v>1246</v>
      </c>
      <c r="AB16" s="75"/>
      <c r="AC16" s="74">
        <f t="shared" si="5"/>
        <v>2355</v>
      </c>
      <c r="AD16" s="76"/>
      <c r="AE16" s="77">
        <f t="shared" si="6"/>
        <v>12</v>
      </c>
      <c r="AF16" s="78">
        <f t="shared" si="7"/>
        <v>196.25</v>
      </c>
    </row>
    <row r="17" spans="1:32" ht="28.5" customHeight="1">
      <c r="A17" s="31" t="s">
        <v>323</v>
      </c>
      <c r="B17" s="31"/>
      <c r="C17" t="s">
        <v>125</v>
      </c>
      <c r="D17" s="53" t="s">
        <v>252</v>
      </c>
      <c r="E17" s="32" t="s">
        <v>137</v>
      </c>
      <c r="F17" s="131">
        <v>50213</v>
      </c>
      <c r="G17" s="33" t="s">
        <v>3</v>
      </c>
      <c r="H17" s="70">
        <v>232</v>
      </c>
      <c r="I17" s="70">
        <v>166</v>
      </c>
      <c r="J17" s="70">
        <v>244</v>
      </c>
      <c r="K17" s="70">
        <v>203</v>
      </c>
      <c r="L17" s="70">
        <v>177</v>
      </c>
      <c r="M17" s="70">
        <v>172</v>
      </c>
      <c r="N17" s="71">
        <f t="shared" si="0"/>
        <v>1194</v>
      </c>
      <c r="O17" s="72"/>
      <c r="P17" s="71">
        <f t="shared" si="1"/>
        <v>1194</v>
      </c>
      <c r="Q17" s="69"/>
      <c r="R17" s="77">
        <f t="shared" si="2"/>
        <v>6</v>
      </c>
      <c r="S17" s="78">
        <f t="shared" si="3"/>
        <v>199</v>
      </c>
      <c r="T17" s="33" t="s">
        <v>4</v>
      </c>
      <c r="U17" s="73">
        <v>193</v>
      </c>
      <c r="V17" s="73">
        <v>180</v>
      </c>
      <c r="W17" s="73">
        <v>168</v>
      </c>
      <c r="X17" s="73">
        <v>173</v>
      </c>
      <c r="Y17" s="73">
        <v>185</v>
      </c>
      <c r="Z17" s="73">
        <v>233</v>
      </c>
      <c r="AA17" s="74">
        <f t="shared" si="4"/>
        <v>1132</v>
      </c>
      <c r="AB17" s="75"/>
      <c r="AC17" s="74">
        <f t="shared" si="5"/>
        <v>2326</v>
      </c>
      <c r="AD17" s="76"/>
      <c r="AE17" s="77">
        <f t="shared" si="6"/>
        <v>12</v>
      </c>
      <c r="AF17" s="78">
        <f t="shared" si="7"/>
        <v>193.83333333333334</v>
      </c>
    </row>
    <row r="18" spans="1:32" ht="28.5" customHeight="1">
      <c r="A18" s="31" t="s">
        <v>324</v>
      </c>
      <c r="B18" s="31"/>
      <c r="C18" t="s">
        <v>125</v>
      </c>
      <c r="D18" s="53" t="s">
        <v>251</v>
      </c>
      <c r="E18" s="32" t="s">
        <v>131</v>
      </c>
      <c r="F18" s="131">
        <v>320122</v>
      </c>
      <c r="G18" s="33" t="s">
        <v>3</v>
      </c>
      <c r="H18" s="70">
        <v>152</v>
      </c>
      <c r="I18" s="70">
        <v>234</v>
      </c>
      <c r="J18" s="70">
        <v>222</v>
      </c>
      <c r="K18" s="70">
        <v>220</v>
      </c>
      <c r="L18" s="70">
        <v>182</v>
      </c>
      <c r="M18" s="70">
        <v>201</v>
      </c>
      <c r="N18" s="71">
        <f t="shared" si="0"/>
        <v>1211</v>
      </c>
      <c r="O18" s="72"/>
      <c r="P18" s="71">
        <f t="shared" si="1"/>
        <v>1211</v>
      </c>
      <c r="Q18" s="69"/>
      <c r="R18" s="77">
        <f t="shared" si="2"/>
        <v>6</v>
      </c>
      <c r="S18" s="78">
        <f t="shared" si="3"/>
        <v>201.83333333333334</v>
      </c>
      <c r="T18" s="33" t="s">
        <v>4</v>
      </c>
      <c r="U18" s="73">
        <v>166</v>
      </c>
      <c r="V18" s="73">
        <v>192</v>
      </c>
      <c r="W18" s="73">
        <v>182</v>
      </c>
      <c r="X18" s="73">
        <v>169</v>
      </c>
      <c r="Y18" s="73">
        <v>200</v>
      </c>
      <c r="Z18" s="73">
        <v>203</v>
      </c>
      <c r="AA18" s="74">
        <f t="shared" si="4"/>
        <v>1112</v>
      </c>
      <c r="AB18" s="75"/>
      <c r="AC18" s="74">
        <f t="shared" si="5"/>
        <v>2323</v>
      </c>
      <c r="AD18" s="76"/>
      <c r="AE18" s="77">
        <f t="shared" si="6"/>
        <v>12</v>
      </c>
      <c r="AF18" s="78">
        <f t="shared" si="7"/>
        <v>193.58333333333334</v>
      </c>
    </row>
    <row r="19" spans="1:32" ht="28.5" customHeight="1">
      <c r="A19" s="31" t="s">
        <v>325</v>
      </c>
      <c r="B19" s="31"/>
      <c r="C19" t="s">
        <v>125</v>
      </c>
      <c r="D19" s="53" t="s">
        <v>248</v>
      </c>
      <c r="E19" s="32" t="s">
        <v>249</v>
      </c>
      <c r="F19" s="131">
        <v>320118</v>
      </c>
      <c r="G19" s="33" t="s">
        <v>3</v>
      </c>
      <c r="H19" s="70">
        <v>168</v>
      </c>
      <c r="I19" s="70">
        <v>182</v>
      </c>
      <c r="J19" s="70">
        <v>187</v>
      </c>
      <c r="K19" s="70">
        <v>199</v>
      </c>
      <c r="L19" s="70">
        <v>184</v>
      </c>
      <c r="M19" s="70">
        <v>236</v>
      </c>
      <c r="N19" s="71">
        <f t="shared" si="0"/>
        <v>1156</v>
      </c>
      <c r="O19" s="72"/>
      <c r="P19" s="71">
        <f t="shared" si="1"/>
        <v>1156</v>
      </c>
      <c r="Q19" s="69"/>
      <c r="R19" s="77">
        <f t="shared" si="2"/>
        <v>6</v>
      </c>
      <c r="S19" s="78">
        <f t="shared" si="3"/>
        <v>192.66666666666666</v>
      </c>
      <c r="T19" s="33" t="s">
        <v>4</v>
      </c>
      <c r="U19" s="73">
        <v>160</v>
      </c>
      <c r="V19" s="73">
        <v>183</v>
      </c>
      <c r="W19" s="73">
        <v>184</v>
      </c>
      <c r="X19" s="73">
        <v>166</v>
      </c>
      <c r="Y19" s="73">
        <v>172</v>
      </c>
      <c r="Z19" s="73">
        <v>207</v>
      </c>
      <c r="AA19" s="74">
        <f t="shared" si="4"/>
        <v>1072</v>
      </c>
      <c r="AB19" s="75"/>
      <c r="AC19" s="74">
        <f t="shared" si="5"/>
        <v>2228</v>
      </c>
      <c r="AD19" s="76"/>
      <c r="AE19" s="77">
        <f t="shared" si="6"/>
        <v>12</v>
      </c>
      <c r="AF19" s="78">
        <f t="shared" si="7"/>
        <v>185.66666666666666</v>
      </c>
    </row>
    <row r="20" spans="1:32" ht="28.5" customHeight="1">
      <c r="A20" s="31" t="s">
        <v>326</v>
      </c>
      <c r="B20" s="31"/>
      <c r="C20" t="s">
        <v>125</v>
      </c>
      <c r="D20" s="53" t="s">
        <v>41</v>
      </c>
      <c r="E20" s="32" t="s">
        <v>151</v>
      </c>
      <c r="F20" s="131">
        <v>150503</v>
      </c>
      <c r="G20" s="33" t="s">
        <v>3</v>
      </c>
      <c r="H20" s="70">
        <v>180</v>
      </c>
      <c r="I20" s="70">
        <v>218</v>
      </c>
      <c r="J20" s="70">
        <v>151</v>
      </c>
      <c r="K20" s="70">
        <v>158</v>
      </c>
      <c r="L20" s="70">
        <v>172</v>
      </c>
      <c r="M20" s="70">
        <v>196</v>
      </c>
      <c r="N20" s="71">
        <f t="shared" si="0"/>
        <v>1075</v>
      </c>
      <c r="O20" s="72"/>
      <c r="P20" s="71">
        <f t="shared" si="1"/>
        <v>1075</v>
      </c>
      <c r="Q20" s="69"/>
      <c r="R20" s="77">
        <f t="shared" si="2"/>
        <v>6</v>
      </c>
      <c r="S20" s="78">
        <f t="shared" si="3"/>
        <v>179.16666666666666</v>
      </c>
      <c r="T20" s="33" t="s">
        <v>4</v>
      </c>
      <c r="U20" s="73">
        <v>165</v>
      </c>
      <c r="V20" s="73">
        <v>202</v>
      </c>
      <c r="W20" s="73">
        <v>211</v>
      </c>
      <c r="X20" s="73">
        <v>247</v>
      </c>
      <c r="Y20" s="73">
        <v>147</v>
      </c>
      <c r="Z20" s="73">
        <v>171</v>
      </c>
      <c r="AA20" s="74">
        <f t="shared" si="4"/>
        <v>1143</v>
      </c>
      <c r="AB20" s="75"/>
      <c r="AC20" s="74">
        <f t="shared" si="5"/>
        <v>2218</v>
      </c>
      <c r="AD20" s="76"/>
      <c r="AE20" s="77">
        <f t="shared" si="6"/>
        <v>12</v>
      </c>
      <c r="AF20" s="78">
        <f t="shared" si="7"/>
        <v>184.83333333333334</v>
      </c>
    </row>
    <row r="21" spans="1:32" ht="28.5" customHeight="1">
      <c r="A21" s="31" t="s">
        <v>327</v>
      </c>
      <c r="B21" s="31"/>
      <c r="C21" t="s">
        <v>125</v>
      </c>
      <c r="D21" s="53" t="s">
        <v>251</v>
      </c>
      <c r="E21" s="32" t="s">
        <v>140</v>
      </c>
      <c r="F21" s="131">
        <v>140201</v>
      </c>
      <c r="G21" s="33" t="s">
        <v>3</v>
      </c>
      <c r="H21" s="70">
        <v>174</v>
      </c>
      <c r="I21" s="70">
        <v>163</v>
      </c>
      <c r="J21" s="70">
        <v>187</v>
      </c>
      <c r="K21" s="70">
        <v>181</v>
      </c>
      <c r="L21" s="70">
        <v>215</v>
      </c>
      <c r="M21" s="70">
        <v>201</v>
      </c>
      <c r="N21" s="71">
        <f t="shared" si="0"/>
        <v>1121</v>
      </c>
      <c r="O21" s="72"/>
      <c r="P21" s="71">
        <f t="shared" si="1"/>
        <v>1121</v>
      </c>
      <c r="Q21" s="69"/>
      <c r="R21" s="77">
        <f t="shared" si="2"/>
        <v>6</v>
      </c>
      <c r="S21" s="78">
        <f t="shared" si="3"/>
        <v>186.83333333333334</v>
      </c>
      <c r="T21" s="33" t="s">
        <v>4</v>
      </c>
      <c r="U21" s="73">
        <v>169</v>
      </c>
      <c r="V21" s="73">
        <v>192</v>
      </c>
      <c r="W21" s="73">
        <v>167</v>
      </c>
      <c r="X21" s="73">
        <v>178</v>
      </c>
      <c r="Y21" s="73">
        <v>200</v>
      </c>
      <c r="Z21" s="73">
        <v>188</v>
      </c>
      <c r="AA21" s="74">
        <f t="shared" si="4"/>
        <v>1094</v>
      </c>
      <c r="AB21" s="75"/>
      <c r="AC21" s="74">
        <f t="shared" si="5"/>
        <v>2215</v>
      </c>
      <c r="AD21" s="76"/>
      <c r="AE21" s="77">
        <f t="shared" si="6"/>
        <v>12</v>
      </c>
      <c r="AF21" s="78">
        <f t="shared" si="7"/>
        <v>184.58333333333334</v>
      </c>
    </row>
    <row r="22" spans="1:32" ht="28.5" customHeight="1">
      <c r="A22" s="31" t="s">
        <v>328</v>
      </c>
      <c r="B22" s="31"/>
      <c r="C22" t="s">
        <v>125</v>
      </c>
      <c r="D22" s="53" t="s">
        <v>246</v>
      </c>
      <c r="E22" s="32" t="s">
        <v>146</v>
      </c>
      <c r="F22" s="131">
        <v>100709</v>
      </c>
      <c r="G22" s="33" t="s">
        <v>3</v>
      </c>
      <c r="H22" s="70">
        <v>178</v>
      </c>
      <c r="I22" s="70">
        <v>203</v>
      </c>
      <c r="J22" s="70">
        <v>188</v>
      </c>
      <c r="K22" s="70">
        <v>159</v>
      </c>
      <c r="L22" s="70">
        <v>148</v>
      </c>
      <c r="M22" s="70">
        <v>191</v>
      </c>
      <c r="N22" s="71">
        <f t="shared" si="0"/>
        <v>1067</v>
      </c>
      <c r="O22" s="72"/>
      <c r="P22" s="71">
        <f t="shared" si="1"/>
        <v>1067</v>
      </c>
      <c r="Q22" s="69"/>
      <c r="R22" s="77">
        <f t="shared" si="2"/>
        <v>6</v>
      </c>
      <c r="S22" s="78">
        <f t="shared" si="3"/>
        <v>177.83333333333334</v>
      </c>
      <c r="T22" s="33" t="s">
        <v>4</v>
      </c>
      <c r="U22" s="73">
        <v>200</v>
      </c>
      <c r="V22" s="73">
        <v>205</v>
      </c>
      <c r="W22" s="73">
        <v>211</v>
      </c>
      <c r="X22" s="73">
        <v>175</v>
      </c>
      <c r="Y22" s="73">
        <v>152</v>
      </c>
      <c r="Z22" s="73">
        <v>204</v>
      </c>
      <c r="AA22" s="74">
        <f t="shared" si="4"/>
        <v>1147</v>
      </c>
      <c r="AB22" s="75"/>
      <c r="AC22" s="74">
        <f t="shared" si="5"/>
        <v>2214</v>
      </c>
      <c r="AD22" s="76"/>
      <c r="AE22" s="77">
        <f t="shared" si="6"/>
        <v>12</v>
      </c>
      <c r="AF22" s="78">
        <f t="shared" si="7"/>
        <v>184.5</v>
      </c>
    </row>
    <row r="23" spans="1:32" ht="28.5" customHeight="1">
      <c r="A23" s="31" t="s">
        <v>329</v>
      </c>
      <c r="B23" s="31"/>
      <c r="C23" t="s">
        <v>125</v>
      </c>
      <c r="D23" s="53" t="s">
        <v>28</v>
      </c>
      <c r="E23" s="32" t="s">
        <v>136</v>
      </c>
      <c r="F23" s="131">
        <v>110602</v>
      </c>
      <c r="G23" s="33" t="s">
        <v>3</v>
      </c>
      <c r="H23" s="70">
        <v>198</v>
      </c>
      <c r="I23" s="70">
        <v>192</v>
      </c>
      <c r="J23" s="70">
        <v>199</v>
      </c>
      <c r="K23" s="70">
        <v>175</v>
      </c>
      <c r="L23" s="70">
        <v>156</v>
      </c>
      <c r="M23" s="70">
        <v>175</v>
      </c>
      <c r="N23" s="71">
        <f t="shared" si="0"/>
        <v>1095</v>
      </c>
      <c r="O23" s="72"/>
      <c r="P23" s="71">
        <f t="shared" si="1"/>
        <v>1095</v>
      </c>
      <c r="Q23" s="69"/>
      <c r="R23" s="77">
        <f t="shared" si="2"/>
        <v>6</v>
      </c>
      <c r="S23" s="78">
        <f t="shared" si="3"/>
        <v>182.5</v>
      </c>
      <c r="T23" s="33" t="s">
        <v>4</v>
      </c>
      <c r="U23" s="73">
        <v>170</v>
      </c>
      <c r="V23" s="73">
        <v>191</v>
      </c>
      <c r="W23" s="73">
        <v>226</v>
      </c>
      <c r="X23" s="73">
        <v>190</v>
      </c>
      <c r="Y23" s="73">
        <v>162</v>
      </c>
      <c r="Z23" s="73">
        <v>175</v>
      </c>
      <c r="AA23" s="74">
        <f t="shared" si="4"/>
        <v>1114</v>
      </c>
      <c r="AB23" s="75"/>
      <c r="AC23" s="74">
        <f t="shared" si="5"/>
        <v>2209</v>
      </c>
      <c r="AD23" s="76"/>
      <c r="AE23" s="77">
        <f t="shared" si="6"/>
        <v>12</v>
      </c>
      <c r="AF23" s="78">
        <f t="shared" si="7"/>
        <v>184.08333333333334</v>
      </c>
    </row>
    <row r="24" spans="1:32" ht="28.5" customHeight="1">
      <c r="A24" s="31" t="s">
        <v>330</v>
      </c>
      <c r="B24" s="31"/>
      <c r="C24" t="s">
        <v>125</v>
      </c>
      <c r="D24" s="53" t="s">
        <v>251</v>
      </c>
      <c r="E24" s="32" t="s">
        <v>138</v>
      </c>
      <c r="F24" s="131">
        <v>140407</v>
      </c>
      <c r="G24" s="33" t="s">
        <v>3</v>
      </c>
      <c r="H24" s="70">
        <v>181</v>
      </c>
      <c r="I24" s="70">
        <v>246</v>
      </c>
      <c r="J24" s="70">
        <v>163</v>
      </c>
      <c r="K24" s="70">
        <v>224</v>
      </c>
      <c r="L24" s="70">
        <v>177</v>
      </c>
      <c r="M24" s="70">
        <v>182</v>
      </c>
      <c r="N24" s="71">
        <f t="shared" si="0"/>
        <v>1173</v>
      </c>
      <c r="O24" s="72"/>
      <c r="P24" s="71">
        <f t="shared" si="1"/>
        <v>1173</v>
      </c>
      <c r="Q24" s="69"/>
      <c r="R24" s="77">
        <f t="shared" si="2"/>
        <v>6</v>
      </c>
      <c r="S24" s="78">
        <f t="shared" si="3"/>
        <v>195.5</v>
      </c>
      <c r="T24" s="33" t="s">
        <v>4</v>
      </c>
      <c r="U24" s="73">
        <v>183</v>
      </c>
      <c r="V24" s="73">
        <v>181</v>
      </c>
      <c r="W24" s="73">
        <v>151</v>
      </c>
      <c r="X24" s="73">
        <v>192</v>
      </c>
      <c r="Y24" s="73">
        <v>157</v>
      </c>
      <c r="Z24" s="73">
        <v>167</v>
      </c>
      <c r="AA24" s="74">
        <f t="shared" si="4"/>
        <v>1031</v>
      </c>
      <c r="AB24" s="75"/>
      <c r="AC24" s="74">
        <f t="shared" si="5"/>
        <v>2204</v>
      </c>
      <c r="AD24" s="76"/>
      <c r="AE24" s="77">
        <f t="shared" si="6"/>
        <v>12</v>
      </c>
      <c r="AF24" s="78">
        <f t="shared" si="7"/>
        <v>183.66666666666666</v>
      </c>
    </row>
    <row r="25" spans="1:32" ht="28.5" customHeight="1">
      <c r="A25" s="31" t="s">
        <v>331</v>
      </c>
      <c r="B25" s="31"/>
      <c r="C25" t="s">
        <v>125</v>
      </c>
      <c r="D25" s="53" t="s">
        <v>39</v>
      </c>
      <c r="E25" s="32" t="s">
        <v>128</v>
      </c>
      <c r="F25" s="131">
        <v>330237</v>
      </c>
      <c r="G25" s="33" t="s">
        <v>3</v>
      </c>
      <c r="H25" s="70">
        <v>199</v>
      </c>
      <c r="I25" s="70">
        <v>159</v>
      </c>
      <c r="J25" s="70">
        <v>161</v>
      </c>
      <c r="K25" s="70">
        <v>221</v>
      </c>
      <c r="L25" s="70">
        <v>211</v>
      </c>
      <c r="M25" s="70">
        <v>171</v>
      </c>
      <c r="N25" s="71">
        <f t="shared" si="0"/>
        <v>1122</v>
      </c>
      <c r="O25" s="72"/>
      <c r="P25" s="71">
        <f t="shared" si="1"/>
        <v>1122</v>
      </c>
      <c r="Q25" s="69"/>
      <c r="R25" s="77">
        <f t="shared" si="2"/>
        <v>6</v>
      </c>
      <c r="S25" s="78">
        <f t="shared" si="3"/>
        <v>187</v>
      </c>
      <c r="T25" s="33" t="s">
        <v>4</v>
      </c>
      <c r="U25" s="73">
        <v>166</v>
      </c>
      <c r="V25" s="73">
        <v>186</v>
      </c>
      <c r="W25" s="73">
        <v>170</v>
      </c>
      <c r="X25" s="73">
        <v>205</v>
      </c>
      <c r="Y25" s="73">
        <v>159</v>
      </c>
      <c r="Z25" s="73">
        <v>189</v>
      </c>
      <c r="AA25" s="74">
        <f t="shared" si="4"/>
        <v>1075</v>
      </c>
      <c r="AB25" s="75"/>
      <c r="AC25" s="74">
        <f t="shared" si="5"/>
        <v>2197</v>
      </c>
      <c r="AD25" s="76"/>
      <c r="AE25" s="77">
        <f t="shared" si="6"/>
        <v>12</v>
      </c>
      <c r="AF25" s="78">
        <f t="shared" si="7"/>
        <v>183.08333333333334</v>
      </c>
    </row>
    <row r="26" spans="1:32" ht="28.5" customHeight="1">
      <c r="A26" s="31" t="s">
        <v>332</v>
      </c>
      <c r="B26" s="31"/>
      <c r="C26" t="s">
        <v>125</v>
      </c>
      <c r="D26" s="53" t="s">
        <v>41</v>
      </c>
      <c r="E26" s="32" t="s">
        <v>154</v>
      </c>
      <c r="F26" s="131">
        <v>151110</v>
      </c>
      <c r="G26" s="33" t="s">
        <v>3</v>
      </c>
      <c r="H26" s="70">
        <v>226</v>
      </c>
      <c r="I26" s="70">
        <v>203</v>
      </c>
      <c r="J26" s="70">
        <v>179</v>
      </c>
      <c r="K26" s="70">
        <v>146</v>
      </c>
      <c r="L26" s="70">
        <v>160</v>
      </c>
      <c r="M26" s="70">
        <v>158</v>
      </c>
      <c r="N26" s="71">
        <f t="shared" si="0"/>
        <v>1072</v>
      </c>
      <c r="O26" s="72"/>
      <c r="P26" s="71">
        <f t="shared" si="1"/>
        <v>1072</v>
      </c>
      <c r="Q26" s="69"/>
      <c r="R26" s="77">
        <f t="shared" si="2"/>
        <v>6</v>
      </c>
      <c r="S26" s="78">
        <f t="shared" si="3"/>
        <v>178.66666666666666</v>
      </c>
      <c r="T26" s="33" t="s">
        <v>4</v>
      </c>
      <c r="U26" s="73">
        <v>190</v>
      </c>
      <c r="V26" s="73">
        <v>168</v>
      </c>
      <c r="W26" s="73">
        <v>213</v>
      </c>
      <c r="X26" s="73">
        <v>179</v>
      </c>
      <c r="Y26" s="73">
        <v>193</v>
      </c>
      <c r="Z26" s="73">
        <v>170</v>
      </c>
      <c r="AA26" s="74">
        <f t="shared" si="4"/>
        <v>1113</v>
      </c>
      <c r="AB26" s="75"/>
      <c r="AC26" s="74">
        <f t="shared" si="5"/>
        <v>2185</v>
      </c>
      <c r="AD26" s="76"/>
      <c r="AE26" s="77">
        <f t="shared" si="6"/>
        <v>12</v>
      </c>
      <c r="AF26" s="78">
        <f t="shared" si="7"/>
        <v>182.08333333333334</v>
      </c>
    </row>
    <row r="27" spans="1:32" ht="28.5" customHeight="1">
      <c r="A27" s="31" t="s">
        <v>333</v>
      </c>
      <c r="B27" s="31"/>
      <c r="C27" t="s">
        <v>125</v>
      </c>
      <c r="D27" s="53" t="s">
        <v>248</v>
      </c>
      <c r="E27" s="32" t="s">
        <v>144</v>
      </c>
      <c r="F27" s="131">
        <v>320203</v>
      </c>
      <c r="G27" s="33" t="s">
        <v>3</v>
      </c>
      <c r="H27" s="70">
        <v>167</v>
      </c>
      <c r="I27" s="70">
        <v>184</v>
      </c>
      <c r="J27" s="70">
        <v>152</v>
      </c>
      <c r="K27" s="70">
        <v>171</v>
      </c>
      <c r="L27" s="70">
        <v>191</v>
      </c>
      <c r="M27" s="70">
        <v>187</v>
      </c>
      <c r="N27" s="71">
        <f t="shared" si="0"/>
        <v>1052</v>
      </c>
      <c r="O27" s="72"/>
      <c r="P27" s="71">
        <f t="shared" si="1"/>
        <v>1052</v>
      </c>
      <c r="Q27" s="69"/>
      <c r="R27" s="77">
        <f t="shared" si="2"/>
        <v>6</v>
      </c>
      <c r="S27" s="78">
        <f t="shared" si="3"/>
        <v>175.33333333333334</v>
      </c>
      <c r="T27" s="33" t="s">
        <v>4</v>
      </c>
      <c r="U27" s="73">
        <v>179</v>
      </c>
      <c r="V27" s="73">
        <v>190</v>
      </c>
      <c r="W27" s="73">
        <v>180</v>
      </c>
      <c r="X27" s="73">
        <v>195</v>
      </c>
      <c r="Y27" s="73">
        <v>203</v>
      </c>
      <c r="Z27" s="73">
        <v>169</v>
      </c>
      <c r="AA27" s="74">
        <f t="shared" si="4"/>
        <v>1116</v>
      </c>
      <c r="AB27" s="75"/>
      <c r="AC27" s="74">
        <f t="shared" si="5"/>
        <v>2168</v>
      </c>
      <c r="AD27" s="76"/>
      <c r="AE27" s="77">
        <f t="shared" si="6"/>
        <v>12</v>
      </c>
      <c r="AF27" s="78">
        <f t="shared" si="7"/>
        <v>180.66666666666666</v>
      </c>
    </row>
    <row r="28" spans="1:32" ht="28.5" customHeight="1">
      <c r="A28" s="31" t="s">
        <v>334</v>
      </c>
      <c r="B28" s="31"/>
      <c r="C28" t="s">
        <v>125</v>
      </c>
      <c r="D28" s="53" t="s">
        <v>254</v>
      </c>
      <c r="E28" s="32" t="s">
        <v>164</v>
      </c>
      <c r="F28" s="131">
        <v>380108</v>
      </c>
      <c r="G28" s="33" t="s">
        <v>3</v>
      </c>
      <c r="H28" s="70">
        <v>204</v>
      </c>
      <c r="I28" s="70">
        <v>188</v>
      </c>
      <c r="J28" s="70">
        <v>189</v>
      </c>
      <c r="K28" s="70">
        <v>162</v>
      </c>
      <c r="L28" s="70">
        <v>191</v>
      </c>
      <c r="M28" s="70">
        <v>148</v>
      </c>
      <c r="N28" s="71">
        <f t="shared" si="0"/>
        <v>1082</v>
      </c>
      <c r="O28" s="72"/>
      <c r="P28" s="71">
        <f t="shared" si="1"/>
        <v>1082</v>
      </c>
      <c r="Q28" s="69"/>
      <c r="R28" s="77">
        <f t="shared" si="2"/>
        <v>6</v>
      </c>
      <c r="S28" s="78">
        <f t="shared" si="3"/>
        <v>180.33333333333334</v>
      </c>
      <c r="T28" s="33" t="s">
        <v>4</v>
      </c>
      <c r="U28" s="73">
        <v>173</v>
      </c>
      <c r="V28" s="73">
        <v>192</v>
      </c>
      <c r="W28" s="73">
        <v>173</v>
      </c>
      <c r="X28" s="73">
        <v>169</v>
      </c>
      <c r="Y28" s="73">
        <v>192</v>
      </c>
      <c r="Z28" s="73">
        <v>178</v>
      </c>
      <c r="AA28" s="74">
        <f t="shared" si="4"/>
        <v>1077</v>
      </c>
      <c r="AB28" s="75"/>
      <c r="AC28" s="74">
        <f t="shared" si="5"/>
        <v>2159</v>
      </c>
      <c r="AD28" s="76"/>
      <c r="AE28" s="77">
        <f t="shared" si="6"/>
        <v>12</v>
      </c>
      <c r="AF28" s="78">
        <f t="shared" si="7"/>
        <v>179.91666666666666</v>
      </c>
    </row>
    <row r="29" spans="1:32" ht="28.5" customHeight="1">
      <c r="A29" s="31" t="s">
        <v>335</v>
      </c>
      <c r="B29" s="31"/>
      <c r="C29" t="s">
        <v>125</v>
      </c>
      <c r="D29" s="53" t="s">
        <v>41</v>
      </c>
      <c r="E29" s="32" t="s">
        <v>147</v>
      </c>
      <c r="F29" s="131">
        <v>150615</v>
      </c>
      <c r="G29" s="33" t="s">
        <v>3</v>
      </c>
      <c r="H29" s="70">
        <v>195</v>
      </c>
      <c r="I29" s="70">
        <v>175</v>
      </c>
      <c r="J29" s="70">
        <v>180</v>
      </c>
      <c r="K29" s="70">
        <v>195</v>
      </c>
      <c r="L29" s="70">
        <v>201</v>
      </c>
      <c r="M29" s="70">
        <v>146</v>
      </c>
      <c r="N29" s="71">
        <f t="shared" si="0"/>
        <v>1092</v>
      </c>
      <c r="O29" s="72"/>
      <c r="P29" s="71">
        <f t="shared" si="1"/>
        <v>1092</v>
      </c>
      <c r="Q29" s="69"/>
      <c r="R29" s="77">
        <f t="shared" si="2"/>
        <v>6</v>
      </c>
      <c r="S29" s="78">
        <f t="shared" si="3"/>
        <v>182</v>
      </c>
      <c r="T29" s="33" t="s">
        <v>4</v>
      </c>
      <c r="U29" s="73">
        <v>187</v>
      </c>
      <c r="V29" s="73">
        <v>176</v>
      </c>
      <c r="W29" s="73">
        <v>203</v>
      </c>
      <c r="X29" s="73">
        <v>168</v>
      </c>
      <c r="Y29" s="73">
        <v>136</v>
      </c>
      <c r="Z29" s="73">
        <v>193</v>
      </c>
      <c r="AA29" s="74">
        <f t="shared" si="4"/>
        <v>1063</v>
      </c>
      <c r="AB29" s="75"/>
      <c r="AC29" s="74">
        <f t="shared" si="5"/>
        <v>2155</v>
      </c>
      <c r="AD29" s="76"/>
      <c r="AE29" s="77">
        <f t="shared" si="6"/>
        <v>12</v>
      </c>
      <c r="AF29" s="78">
        <f t="shared" si="7"/>
        <v>179.58333333333334</v>
      </c>
    </row>
    <row r="30" spans="1:32" ht="28.5" customHeight="1">
      <c r="A30" s="31" t="s">
        <v>336</v>
      </c>
      <c r="B30" s="31"/>
      <c r="C30" t="s">
        <v>125</v>
      </c>
      <c r="D30" s="53" t="s">
        <v>41</v>
      </c>
      <c r="E30" s="32" t="s">
        <v>127</v>
      </c>
      <c r="F30" s="131">
        <v>151309</v>
      </c>
      <c r="G30" s="33" t="s">
        <v>3</v>
      </c>
      <c r="H30" s="70">
        <v>185</v>
      </c>
      <c r="I30" s="70">
        <v>164</v>
      </c>
      <c r="J30" s="70">
        <v>165</v>
      </c>
      <c r="K30" s="70">
        <v>173</v>
      </c>
      <c r="L30" s="70">
        <v>178</v>
      </c>
      <c r="M30" s="70">
        <v>200</v>
      </c>
      <c r="N30" s="71">
        <f t="shared" si="0"/>
        <v>1065</v>
      </c>
      <c r="O30" s="72"/>
      <c r="P30" s="71">
        <f t="shared" si="1"/>
        <v>1065</v>
      </c>
      <c r="Q30" s="69"/>
      <c r="R30" s="77">
        <f t="shared" si="2"/>
        <v>6</v>
      </c>
      <c r="S30" s="78">
        <f t="shared" si="3"/>
        <v>177.5</v>
      </c>
      <c r="T30" s="33" t="s">
        <v>4</v>
      </c>
      <c r="U30" s="73">
        <v>157</v>
      </c>
      <c r="V30" s="73">
        <v>225</v>
      </c>
      <c r="W30" s="73">
        <v>169</v>
      </c>
      <c r="X30" s="73">
        <v>195</v>
      </c>
      <c r="Y30" s="73">
        <v>167</v>
      </c>
      <c r="Z30" s="73">
        <v>167</v>
      </c>
      <c r="AA30" s="74">
        <f t="shared" si="4"/>
        <v>1080</v>
      </c>
      <c r="AB30" s="75"/>
      <c r="AC30" s="74">
        <f t="shared" si="5"/>
        <v>2145</v>
      </c>
      <c r="AD30" s="76"/>
      <c r="AE30" s="77">
        <f t="shared" si="6"/>
        <v>12</v>
      </c>
      <c r="AF30" s="78">
        <f t="shared" si="7"/>
        <v>178.75</v>
      </c>
    </row>
    <row r="31" spans="1:32" ht="28.5" customHeight="1">
      <c r="A31" s="31" t="s">
        <v>337</v>
      </c>
      <c r="B31" s="31"/>
      <c r="C31" t="s">
        <v>125</v>
      </c>
      <c r="D31" s="53" t="s">
        <v>40</v>
      </c>
      <c r="E31" s="32" t="s">
        <v>165</v>
      </c>
      <c r="F31" s="131">
        <v>10232</v>
      </c>
      <c r="G31" s="33" t="s">
        <v>3</v>
      </c>
      <c r="H31" s="70">
        <v>191</v>
      </c>
      <c r="I31" s="70">
        <v>193</v>
      </c>
      <c r="J31" s="70">
        <v>200</v>
      </c>
      <c r="K31" s="70">
        <v>132</v>
      </c>
      <c r="L31" s="70">
        <v>145</v>
      </c>
      <c r="M31" s="70">
        <v>224</v>
      </c>
      <c r="N31" s="71">
        <f t="shared" si="0"/>
        <v>1085</v>
      </c>
      <c r="O31" s="72"/>
      <c r="P31" s="71">
        <f t="shared" si="1"/>
        <v>1085</v>
      </c>
      <c r="Q31" s="69"/>
      <c r="R31" s="77">
        <f t="shared" si="2"/>
        <v>6</v>
      </c>
      <c r="S31" s="78">
        <f t="shared" si="3"/>
        <v>180.83333333333334</v>
      </c>
      <c r="T31" s="33" t="s">
        <v>4</v>
      </c>
      <c r="U31" s="73">
        <v>138</v>
      </c>
      <c r="V31" s="73">
        <v>214</v>
      </c>
      <c r="W31" s="73">
        <v>184</v>
      </c>
      <c r="X31" s="73">
        <v>176</v>
      </c>
      <c r="Y31" s="73">
        <v>185</v>
      </c>
      <c r="Z31" s="73">
        <v>160</v>
      </c>
      <c r="AA31" s="74">
        <f t="shared" si="4"/>
        <v>1057</v>
      </c>
      <c r="AB31" s="75"/>
      <c r="AC31" s="74">
        <f t="shared" si="5"/>
        <v>2142</v>
      </c>
      <c r="AD31" s="76"/>
      <c r="AE31" s="77">
        <f t="shared" si="6"/>
        <v>12</v>
      </c>
      <c r="AF31" s="78">
        <f t="shared" si="7"/>
        <v>178.5</v>
      </c>
    </row>
    <row r="32" spans="1:32" ht="28.5" customHeight="1">
      <c r="A32" s="31" t="s">
        <v>338</v>
      </c>
      <c r="B32" s="31"/>
      <c r="C32" t="s">
        <v>125</v>
      </c>
      <c r="D32" s="53" t="s">
        <v>40</v>
      </c>
      <c r="E32" s="32" t="s">
        <v>317</v>
      </c>
      <c r="F32" s="131">
        <v>10233</v>
      </c>
      <c r="G32" s="33" t="s">
        <v>3</v>
      </c>
      <c r="H32" s="70">
        <v>179</v>
      </c>
      <c r="I32" s="70">
        <v>174</v>
      </c>
      <c r="J32" s="70">
        <v>191</v>
      </c>
      <c r="K32" s="70">
        <v>191</v>
      </c>
      <c r="L32" s="70">
        <v>201</v>
      </c>
      <c r="M32" s="70">
        <v>168</v>
      </c>
      <c r="N32" s="71">
        <f t="shared" si="0"/>
        <v>1104</v>
      </c>
      <c r="O32" s="72"/>
      <c r="P32" s="71">
        <f t="shared" si="1"/>
        <v>1104</v>
      </c>
      <c r="Q32" s="69"/>
      <c r="R32" s="77">
        <f t="shared" si="2"/>
        <v>6</v>
      </c>
      <c r="S32" s="78">
        <f t="shared" si="3"/>
        <v>184</v>
      </c>
      <c r="T32" s="33" t="s">
        <v>4</v>
      </c>
      <c r="U32" s="73">
        <v>200</v>
      </c>
      <c r="V32" s="73">
        <v>146</v>
      </c>
      <c r="W32" s="73">
        <v>178</v>
      </c>
      <c r="X32" s="73">
        <v>180</v>
      </c>
      <c r="Y32" s="73">
        <v>174</v>
      </c>
      <c r="Z32" s="73">
        <v>153</v>
      </c>
      <c r="AA32" s="74">
        <f t="shared" si="4"/>
        <v>1031</v>
      </c>
      <c r="AB32" s="75"/>
      <c r="AC32" s="74">
        <f t="shared" si="5"/>
        <v>2135</v>
      </c>
      <c r="AD32" s="76"/>
      <c r="AE32" s="77">
        <f t="shared" si="6"/>
        <v>12</v>
      </c>
      <c r="AF32" s="78">
        <f t="shared" si="7"/>
        <v>177.91666666666666</v>
      </c>
    </row>
    <row r="33" spans="1:32" ht="28.5" customHeight="1">
      <c r="A33" s="31" t="s">
        <v>339</v>
      </c>
      <c r="B33" s="31"/>
      <c r="C33" t="s">
        <v>125</v>
      </c>
      <c r="D33" s="53" t="s">
        <v>41</v>
      </c>
      <c r="E33" s="32" t="s">
        <v>145</v>
      </c>
      <c r="F33" s="131">
        <v>150828</v>
      </c>
      <c r="G33" s="33" t="s">
        <v>3</v>
      </c>
      <c r="H33" s="70">
        <v>193</v>
      </c>
      <c r="I33" s="70">
        <v>171</v>
      </c>
      <c r="J33" s="70">
        <v>198</v>
      </c>
      <c r="K33" s="70">
        <v>151</v>
      </c>
      <c r="L33" s="70">
        <v>152</v>
      </c>
      <c r="M33" s="70">
        <v>220</v>
      </c>
      <c r="N33" s="71">
        <f t="shared" si="0"/>
        <v>1085</v>
      </c>
      <c r="O33" s="72"/>
      <c r="P33" s="71">
        <f t="shared" si="1"/>
        <v>1085</v>
      </c>
      <c r="Q33" s="69"/>
      <c r="R33" s="77">
        <f t="shared" si="2"/>
        <v>6</v>
      </c>
      <c r="S33" s="78">
        <f t="shared" si="3"/>
        <v>180.83333333333334</v>
      </c>
      <c r="T33" s="33" t="s">
        <v>4</v>
      </c>
      <c r="U33" s="73">
        <v>155</v>
      </c>
      <c r="V33" s="73">
        <v>196</v>
      </c>
      <c r="W33" s="73">
        <v>157</v>
      </c>
      <c r="X33" s="73">
        <v>159</v>
      </c>
      <c r="Y33" s="73">
        <v>183</v>
      </c>
      <c r="Z33" s="73">
        <v>193</v>
      </c>
      <c r="AA33" s="74">
        <f t="shared" si="4"/>
        <v>1043</v>
      </c>
      <c r="AB33" s="75"/>
      <c r="AC33" s="74">
        <f t="shared" si="5"/>
        <v>2128</v>
      </c>
      <c r="AD33" s="76"/>
      <c r="AE33" s="77">
        <f t="shared" si="6"/>
        <v>12</v>
      </c>
      <c r="AF33" s="78">
        <f t="shared" si="7"/>
        <v>177.33333333333334</v>
      </c>
    </row>
    <row r="34" spans="1:32" ht="28.5" customHeight="1">
      <c r="A34" s="31" t="s">
        <v>340</v>
      </c>
      <c r="B34" s="31"/>
      <c r="C34" t="s">
        <v>125</v>
      </c>
      <c r="D34" s="53" t="s">
        <v>28</v>
      </c>
      <c r="E34" s="26" t="s">
        <v>162</v>
      </c>
      <c r="F34" s="131">
        <v>110405</v>
      </c>
      <c r="G34" s="33" t="s">
        <v>3</v>
      </c>
      <c r="H34" s="70">
        <v>201</v>
      </c>
      <c r="I34" s="70">
        <v>194</v>
      </c>
      <c r="J34" s="70">
        <v>143</v>
      </c>
      <c r="K34" s="70">
        <v>164</v>
      </c>
      <c r="L34" s="70">
        <v>194</v>
      </c>
      <c r="M34" s="70">
        <v>166</v>
      </c>
      <c r="N34" s="71">
        <f t="shared" si="0"/>
        <v>1062</v>
      </c>
      <c r="O34" s="72"/>
      <c r="P34" s="71">
        <f t="shared" si="1"/>
        <v>1062</v>
      </c>
      <c r="Q34" s="69"/>
      <c r="R34" s="77">
        <f t="shared" si="2"/>
        <v>6</v>
      </c>
      <c r="S34" s="78">
        <f t="shared" si="3"/>
        <v>177</v>
      </c>
      <c r="T34" s="33" t="s">
        <v>4</v>
      </c>
      <c r="U34" s="73">
        <v>192</v>
      </c>
      <c r="V34" s="73">
        <v>182</v>
      </c>
      <c r="W34" s="73">
        <v>153</v>
      </c>
      <c r="X34" s="73">
        <v>179</v>
      </c>
      <c r="Y34" s="73">
        <v>170</v>
      </c>
      <c r="Z34" s="73">
        <v>188</v>
      </c>
      <c r="AA34" s="74">
        <f t="shared" si="4"/>
        <v>1064</v>
      </c>
      <c r="AB34" s="75"/>
      <c r="AC34" s="74">
        <f t="shared" si="5"/>
        <v>2126</v>
      </c>
      <c r="AD34" s="76"/>
      <c r="AE34" s="77">
        <f t="shared" si="6"/>
        <v>12</v>
      </c>
      <c r="AF34" s="78">
        <f t="shared" si="7"/>
        <v>177.16666666666666</v>
      </c>
    </row>
    <row r="35" spans="1:32" ht="28.5" customHeight="1">
      <c r="A35" s="31" t="s">
        <v>341</v>
      </c>
      <c r="B35" s="31"/>
      <c r="C35" t="s">
        <v>125</v>
      </c>
      <c r="D35" s="53" t="s">
        <v>40</v>
      </c>
      <c r="E35" s="32" t="s">
        <v>171</v>
      </c>
      <c r="F35" s="131">
        <v>19907</v>
      </c>
      <c r="G35" s="33" t="s">
        <v>3</v>
      </c>
      <c r="H35" s="70">
        <v>190</v>
      </c>
      <c r="I35" s="70">
        <v>184</v>
      </c>
      <c r="J35" s="70">
        <v>159</v>
      </c>
      <c r="K35" s="70">
        <v>159</v>
      </c>
      <c r="L35" s="70">
        <v>149</v>
      </c>
      <c r="M35" s="70">
        <v>198</v>
      </c>
      <c r="N35" s="71">
        <f t="shared" si="0"/>
        <v>1039</v>
      </c>
      <c r="O35" s="72"/>
      <c r="P35" s="71">
        <f t="shared" si="1"/>
        <v>1039</v>
      </c>
      <c r="Q35" s="69"/>
      <c r="R35" s="77">
        <f t="shared" si="2"/>
        <v>6</v>
      </c>
      <c r="S35" s="78">
        <f t="shared" si="3"/>
        <v>173.16666666666666</v>
      </c>
      <c r="T35" s="33" t="s">
        <v>4</v>
      </c>
      <c r="U35" s="73">
        <v>149</v>
      </c>
      <c r="V35" s="73">
        <v>195</v>
      </c>
      <c r="W35" s="73">
        <v>199</v>
      </c>
      <c r="X35" s="73">
        <v>169</v>
      </c>
      <c r="Y35" s="73">
        <v>183</v>
      </c>
      <c r="Z35" s="73">
        <v>189</v>
      </c>
      <c r="AA35" s="74">
        <f t="shared" si="4"/>
        <v>1084</v>
      </c>
      <c r="AB35" s="75"/>
      <c r="AC35" s="74">
        <f t="shared" si="5"/>
        <v>2123</v>
      </c>
      <c r="AD35" s="76"/>
      <c r="AE35" s="77">
        <f t="shared" si="6"/>
        <v>12</v>
      </c>
      <c r="AF35" s="78">
        <f t="shared" si="7"/>
        <v>176.91666666666666</v>
      </c>
    </row>
    <row r="36" spans="1:32" ht="28.5" customHeight="1">
      <c r="A36" s="31" t="s">
        <v>342</v>
      </c>
      <c r="B36" s="31"/>
      <c r="C36" t="s">
        <v>125</v>
      </c>
      <c r="D36" s="53" t="s">
        <v>254</v>
      </c>
      <c r="E36" s="32" t="s">
        <v>142</v>
      </c>
      <c r="F36" s="131">
        <v>380106</v>
      </c>
      <c r="G36" s="33" t="s">
        <v>3</v>
      </c>
      <c r="H36" s="70">
        <v>209</v>
      </c>
      <c r="I36" s="70">
        <v>167</v>
      </c>
      <c r="J36" s="70">
        <v>177</v>
      </c>
      <c r="K36" s="70">
        <v>191</v>
      </c>
      <c r="L36" s="70">
        <v>162</v>
      </c>
      <c r="M36" s="70">
        <v>151</v>
      </c>
      <c r="N36" s="71">
        <f t="shared" si="0"/>
        <v>1057</v>
      </c>
      <c r="O36" s="72"/>
      <c r="P36" s="71">
        <f t="shared" si="1"/>
        <v>1057</v>
      </c>
      <c r="Q36" s="69"/>
      <c r="R36" s="77">
        <f t="shared" si="2"/>
        <v>6</v>
      </c>
      <c r="S36" s="78">
        <f t="shared" si="3"/>
        <v>176.16666666666666</v>
      </c>
      <c r="T36" s="33" t="s">
        <v>4</v>
      </c>
      <c r="U36" s="73">
        <v>146</v>
      </c>
      <c r="V36" s="73">
        <v>268</v>
      </c>
      <c r="W36" s="73">
        <v>145</v>
      </c>
      <c r="X36" s="73">
        <v>179</v>
      </c>
      <c r="Y36" s="73">
        <v>150</v>
      </c>
      <c r="Z36" s="73">
        <v>170</v>
      </c>
      <c r="AA36" s="74">
        <f t="shared" si="4"/>
        <v>1058</v>
      </c>
      <c r="AB36" s="75"/>
      <c r="AC36" s="74">
        <f t="shared" si="5"/>
        <v>2115</v>
      </c>
      <c r="AD36" s="76"/>
      <c r="AE36" s="77">
        <f t="shared" si="6"/>
        <v>12</v>
      </c>
      <c r="AF36" s="78">
        <f t="shared" si="7"/>
        <v>176.25</v>
      </c>
    </row>
    <row r="37" spans="1:32" ht="28.5" customHeight="1">
      <c r="A37" s="31" t="s">
        <v>343</v>
      </c>
      <c r="B37" s="31"/>
      <c r="C37" t="s">
        <v>125</v>
      </c>
      <c r="D37" s="53" t="s">
        <v>40</v>
      </c>
      <c r="E37" s="32" t="s">
        <v>126</v>
      </c>
      <c r="F37" s="131">
        <v>10107</v>
      </c>
      <c r="G37" s="33" t="s">
        <v>3</v>
      </c>
      <c r="H37" s="70">
        <v>164</v>
      </c>
      <c r="I37" s="70">
        <v>245</v>
      </c>
      <c r="J37" s="70">
        <v>134</v>
      </c>
      <c r="K37" s="70">
        <v>191</v>
      </c>
      <c r="L37" s="70">
        <v>124</v>
      </c>
      <c r="M37" s="70">
        <v>205</v>
      </c>
      <c r="N37" s="71">
        <f t="shared" si="0"/>
        <v>1063</v>
      </c>
      <c r="O37" s="72"/>
      <c r="P37" s="71">
        <f t="shared" si="1"/>
        <v>1063</v>
      </c>
      <c r="Q37" s="69"/>
      <c r="R37" s="77">
        <f t="shared" si="2"/>
        <v>6</v>
      </c>
      <c r="S37" s="78">
        <f t="shared" si="3"/>
        <v>177.16666666666666</v>
      </c>
      <c r="T37" s="33" t="s">
        <v>4</v>
      </c>
      <c r="U37" s="73">
        <v>184</v>
      </c>
      <c r="V37" s="73">
        <v>182</v>
      </c>
      <c r="W37" s="73">
        <v>174</v>
      </c>
      <c r="X37" s="73">
        <v>176</v>
      </c>
      <c r="Y37" s="73">
        <v>141</v>
      </c>
      <c r="Z37" s="73">
        <v>190</v>
      </c>
      <c r="AA37" s="74">
        <f t="shared" si="4"/>
        <v>1047</v>
      </c>
      <c r="AB37" s="75"/>
      <c r="AC37" s="74">
        <f t="shared" si="5"/>
        <v>2110</v>
      </c>
      <c r="AD37" s="76"/>
      <c r="AE37" s="77">
        <f t="shared" si="6"/>
        <v>12</v>
      </c>
      <c r="AF37" s="78">
        <f t="shared" si="7"/>
        <v>175.83333333333334</v>
      </c>
    </row>
    <row r="38" spans="1:32" ht="28.5" customHeight="1">
      <c r="A38" s="31" t="s">
        <v>344</v>
      </c>
      <c r="B38" s="31"/>
      <c r="C38" t="s">
        <v>125</v>
      </c>
      <c r="D38" s="53" t="s">
        <v>246</v>
      </c>
      <c r="E38" s="32" t="s">
        <v>135</v>
      </c>
      <c r="F38" s="131">
        <v>100336</v>
      </c>
      <c r="G38" s="33" t="s">
        <v>3</v>
      </c>
      <c r="H38" s="70">
        <v>183</v>
      </c>
      <c r="I38" s="70">
        <v>159</v>
      </c>
      <c r="J38" s="70">
        <v>201</v>
      </c>
      <c r="K38" s="70">
        <v>181</v>
      </c>
      <c r="L38" s="70">
        <v>190</v>
      </c>
      <c r="M38" s="70">
        <v>180</v>
      </c>
      <c r="N38" s="71">
        <f t="shared" si="0"/>
        <v>1094</v>
      </c>
      <c r="O38" s="72"/>
      <c r="P38" s="71">
        <f t="shared" si="1"/>
        <v>1094</v>
      </c>
      <c r="Q38" s="69"/>
      <c r="R38" s="77">
        <f t="shared" si="2"/>
        <v>6</v>
      </c>
      <c r="S38" s="78">
        <f t="shared" si="3"/>
        <v>182.33333333333334</v>
      </c>
      <c r="T38" s="33" t="s">
        <v>4</v>
      </c>
      <c r="U38" s="73">
        <v>154</v>
      </c>
      <c r="V38" s="73">
        <v>151</v>
      </c>
      <c r="W38" s="73">
        <v>174</v>
      </c>
      <c r="X38" s="73">
        <v>175</v>
      </c>
      <c r="Y38" s="73">
        <v>175</v>
      </c>
      <c r="Z38" s="73">
        <v>178</v>
      </c>
      <c r="AA38" s="74">
        <f t="shared" si="4"/>
        <v>1007</v>
      </c>
      <c r="AB38" s="75"/>
      <c r="AC38" s="74">
        <f t="shared" si="5"/>
        <v>2101</v>
      </c>
      <c r="AD38" s="76"/>
      <c r="AE38" s="77">
        <f t="shared" si="6"/>
        <v>12</v>
      </c>
      <c r="AF38" s="78">
        <f t="shared" si="7"/>
        <v>175.08333333333334</v>
      </c>
    </row>
    <row r="39" spans="1:32" ht="28.5" customHeight="1">
      <c r="A39" s="31" t="s">
        <v>345</v>
      </c>
      <c r="B39" s="31"/>
      <c r="C39" t="s">
        <v>125</v>
      </c>
      <c r="D39" s="53" t="s">
        <v>30</v>
      </c>
      <c r="E39" s="32" t="s">
        <v>161</v>
      </c>
      <c r="F39" s="131">
        <v>370115</v>
      </c>
      <c r="G39" s="33" t="s">
        <v>3</v>
      </c>
      <c r="H39" s="70">
        <v>166</v>
      </c>
      <c r="I39" s="70">
        <v>164</v>
      </c>
      <c r="J39" s="70">
        <v>189</v>
      </c>
      <c r="K39" s="70">
        <v>198</v>
      </c>
      <c r="L39" s="70">
        <v>161</v>
      </c>
      <c r="M39" s="70">
        <v>188</v>
      </c>
      <c r="N39" s="71">
        <f t="shared" si="0"/>
        <v>1066</v>
      </c>
      <c r="O39" s="72"/>
      <c r="P39" s="71">
        <f t="shared" si="1"/>
        <v>1066</v>
      </c>
      <c r="Q39" s="69"/>
      <c r="R39" s="77">
        <f t="shared" si="2"/>
        <v>6</v>
      </c>
      <c r="S39" s="78">
        <f t="shared" si="3"/>
        <v>177.66666666666666</v>
      </c>
      <c r="T39" s="33" t="s">
        <v>4</v>
      </c>
      <c r="U39" s="73">
        <v>181</v>
      </c>
      <c r="V39" s="73">
        <v>163</v>
      </c>
      <c r="W39" s="73">
        <v>159</v>
      </c>
      <c r="X39" s="73">
        <v>188</v>
      </c>
      <c r="Y39" s="73">
        <v>177</v>
      </c>
      <c r="Z39" s="73">
        <v>135</v>
      </c>
      <c r="AA39" s="74">
        <f t="shared" si="4"/>
        <v>1003</v>
      </c>
      <c r="AB39" s="75"/>
      <c r="AC39" s="74">
        <f t="shared" si="5"/>
        <v>2069</v>
      </c>
      <c r="AD39" s="76"/>
      <c r="AE39" s="77">
        <f t="shared" si="6"/>
        <v>12</v>
      </c>
      <c r="AF39" s="78">
        <f t="shared" si="7"/>
        <v>172.41666666666666</v>
      </c>
    </row>
    <row r="40" spans="1:32" ht="28.5" customHeight="1">
      <c r="A40" s="31" t="s">
        <v>346</v>
      </c>
      <c r="B40" s="31"/>
      <c r="C40" t="s">
        <v>125</v>
      </c>
      <c r="D40" s="53" t="s">
        <v>244</v>
      </c>
      <c r="E40" s="32" t="s">
        <v>170</v>
      </c>
      <c r="F40" s="131">
        <v>250123</v>
      </c>
      <c r="G40" s="33" t="s">
        <v>3</v>
      </c>
      <c r="H40" s="70">
        <v>169</v>
      </c>
      <c r="I40" s="70">
        <v>169</v>
      </c>
      <c r="J40" s="70">
        <v>167</v>
      </c>
      <c r="K40" s="70">
        <v>230</v>
      </c>
      <c r="L40" s="70">
        <v>182</v>
      </c>
      <c r="M40" s="70">
        <v>193</v>
      </c>
      <c r="N40" s="71">
        <f t="shared" si="0"/>
        <v>1110</v>
      </c>
      <c r="O40" s="72"/>
      <c r="P40" s="71">
        <f t="shared" si="1"/>
        <v>1110</v>
      </c>
      <c r="Q40" s="69"/>
      <c r="R40" s="77">
        <f t="shared" si="2"/>
        <v>6</v>
      </c>
      <c r="S40" s="78">
        <f t="shared" si="3"/>
        <v>185</v>
      </c>
      <c r="T40" s="33" t="s">
        <v>4</v>
      </c>
      <c r="U40" s="73">
        <v>165</v>
      </c>
      <c r="V40" s="73">
        <v>127</v>
      </c>
      <c r="W40" s="73">
        <v>175</v>
      </c>
      <c r="X40" s="73">
        <v>172</v>
      </c>
      <c r="Y40" s="73">
        <v>147</v>
      </c>
      <c r="Z40" s="73">
        <v>171</v>
      </c>
      <c r="AA40" s="74">
        <f t="shared" si="4"/>
        <v>957</v>
      </c>
      <c r="AB40" s="75"/>
      <c r="AC40" s="74">
        <f t="shared" si="5"/>
        <v>2067</v>
      </c>
      <c r="AD40" s="76"/>
      <c r="AE40" s="77">
        <f t="shared" si="6"/>
        <v>12</v>
      </c>
      <c r="AF40" s="78">
        <f t="shared" si="7"/>
        <v>172.25</v>
      </c>
    </row>
    <row r="41" spans="1:32" ht="28.5" customHeight="1">
      <c r="A41" s="31" t="s">
        <v>347</v>
      </c>
      <c r="B41" s="31"/>
      <c r="C41" t="s">
        <v>125</v>
      </c>
      <c r="D41" s="53" t="s">
        <v>41</v>
      </c>
      <c r="E41" s="32" t="s">
        <v>172</v>
      </c>
      <c r="F41" s="131">
        <v>101534</v>
      </c>
      <c r="G41" s="33" t="s">
        <v>3</v>
      </c>
      <c r="H41" s="70">
        <v>183</v>
      </c>
      <c r="I41" s="70">
        <v>146</v>
      </c>
      <c r="J41" s="70">
        <v>189</v>
      </c>
      <c r="K41" s="70">
        <v>204</v>
      </c>
      <c r="L41" s="70">
        <v>168</v>
      </c>
      <c r="M41" s="70">
        <v>173</v>
      </c>
      <c r="N41" s="71">
        <f t="shared" si="0"/>
        <v>1063</v>
      </c>
      <c r="O41" s="72"/>
      <c r="P41" s="71">
        <f t="shared" si="1"/>
        <v>1063</v>
      </c>
      <c r="Q41" s="69"/>
      <c r="R41" s="77">
        <f t="shared" si="2"/>
        <v>6</v>
      </c>
      <c r="S41" s="78">
        <f t="shared" si="3"/>
        <v>177.16666666666666</v>
      </c>
      <c r="T41" s="33" t="s">
        <v>4</v>
      </c>
      <c r="U41" s="73">
        <v>172</v>
      </c>
      <c r="V41" s="73">
        <v>190</v>
      </c>
      <c r="W41" s="73">
        <v>162</v>
      </c>
      <c r="X41" s="73">
        <v>166</v>
      </c>
      <c r="Y41" s="73">
        <v>132</v>
      </c>
      <c r="Z41" s="73">
        <v>171</v>
      </c>
      <c r="AA41" s="74">
        <f t="shared" si="4"/>
        <v>993</v>
      </c>
      <c r="AB41" s="75"/>
      <c r="AC41" s="74">
        <f t="shared" si="5"/>
        <v>2056</v>
      </c>
      <c r="AD41" s="76"/>
      <c r="AE41" s="77">
        <f t="shared" si="6"/>
        <v>12</v>
      </c>
      <c r="AF41" s="78">
        <f t="shared" si="7"/>
        <v>171.33333333333334</v>
      </c>
    </row>
    <row r="42" spans="1:32" ht="28.5" customHeight="1">
      <c r="A42" s="31" t="s">
        <v>348</v>
      </c>
      <c r="B42" s="31"/>
      <c r="C42" t="s">
        <v>125</v>
      </c>
      <c r="D42" s="53" t="s">
        <v>248</v>
      </c>
      <c r="E42" s="32" t="s">
        <v>130</v>
      </c>
      <c r="F42" s="131">
        <v>329902</v>
      </c>
      <c r="G42" s="33" t="s">
        <v>3</v>
      </c>
      <c r="H42" s="70">
        <v>187</v>
      </c>
      <c r="I42" s="70">
        <v>147</v>
      </c>
      <c r="J42" s="70">
        <v>193</v>
      </c>
      <c r="K42" s="70">
        <v>176</v>
      </c>
      <c r="L42" s="70">
        <v>153</v>
      </c>
      <c r="M42" s="70">
        <v>199</v>
      </c>
      <c r="N42" s="71">
        <f t="shared" si="0"/>
        <v>1055</v>
      </c>
      <c r="O42" s="72"/>
      <c r="P42" s="71">
        <f t="shared" si="1"/>
        <v>1055</v>
      </c>
      <c r="Q42" s="69"/>
      <c r="R42" s="77">
        <f t="shared" si="2"/>
        <v>6</v>
      </c>
      <c r="S42" s="78">
        <f t="shared" si="3"/>
        <v>175.83333333333334</v>
      </c>
      <c r="T42" s="33" t="s">
        <v>4</v>
      </c>
      <c r="U42" s="73">
        <v>158</v>
      </c>
      <c r="V42" s="73">
        <v>139</v>
      </c>
      <c r="W42" s="73">
        <v>157</v>
      </c>
      <c r="X42" s="73">
        <v>225</v>
      </c>
      <c r="Y42" s="73">
        <v>152</v>
      </c>
      <c r="Z42" s="73">
        <v>161</v>
      </c>
      <c r="AA42" s="74">
        <f t="shared" si="4"/>
        <v>992</v>
      </c>
      <c r="AB42" s="75"/>
      <c r="AC42" s="74">
        <f t="shared" si="5"/>
        <v>2047</v>
      </c>
      <c r="AD42" s="76"/>
      <c r="AE42" s="77">
        <f t="shared" si="6"/>
        <v>12</v>
      </c>
      <c r="AF42" s="78">
        <f t="shared" si="7"/>
        <v>170.58333333333334</v>
      </c>
    </row>
    <row r="43" spans="1:32" ht="28.5" customHeight="1">
      <c r="A43" s="31" t="s">
        <v>349</v>
      </c>
      <c r="B43" s="31"/>
      <c r="C43" t="s">
        <v>125</v>
      </c>
      <c r="D43" s="53" t="s">
        <v>247</v>
      </c>
      <c r="E43" s="32" t="s">
        <v>124</v>
      </c>
      <c r="F43" s="131">
        <v>30722</v>
      </c>
      <c r="G43" s="33" t="s">
        <v>3</v>
      </c>
      <c r="H43" s="70">
        <v>183</v>
      </c>
      <c r="I43" s="70">
        <v>177</v>
      </c>
      <c r="J43" s="70">
        <v>178</v>
      </c>
      <c r="K43" s="70">
        <v>201</v>
      </c>
      <c r="L43" s="70">
        <v>161</v>
      </c>
      <c r="M43" s="70">
        <v>161</v>
      </c>
      <c r="N43" s="71">
        <f t="shared" si="0"/>
        <v>1061</v>
      </c>
      <c r="O43" s="72"/>
      <c r="P43" s="71">
        <f t="shared" si="1"/>
        <v>1061</v>
      </c>
      <c r="Q43" s="69"/>
      <c r="R43" s="77">
        <f t="shared" si="2"/>
        <v>6</v>
      </c>
      <c r="S43" s="78">
        <f t="shared" si="3"/>
        <v>176.83333333333334</v>
      </c>
      <c r="T43" s="33" t="s">
        <v>4</v>
      </c>
      <c r="U43" s="73">
        <v>172</v>
      </c>
      <c r="V43" s="73">
        <v>149</v>
      </c>
      <c r="W43" s="73">
        <v>141</v>
      </c>
      <c r="X43" s="73">
        <v>143</v>
      </c>
      <c r="Y43" s="73">
        <v>173</v>
      </c>
      <c r="Z43" s="73">
        <v>160</v>
      </c>
      <c r="AA43" s="74">
        <f t="shared" si="4"/>
        <v>938</v>
      </c>
      <c r="AB43" s="75"/>
      <c r="AC43" s="74">
        <f t="shared" si="5"/>
        <v>1999</v>
      </c>
      <c r="AD43" s="76"/>
      <c r="AE43" s="77">
        <f t="shared" si="6"/>
        <v>12</v>
      </c>
      <c r="AF43" s="78">
        <f t="shared" si="7"/>
        <v>166.58333333333334</v>
      </c>
    </row>
    <row r="44" spans="1:32" ht="28.5" customHeight="1">
      <c r="A44" s="31" t="s">
        <v>350</v>
      </c>
      <c r="B44" s="31"/>
      <c r="C44" t="s">
        <v>125</v>
      </c>
      <c r="D44" s="53" t="s">
        <v>29</v>
      </c>
      <c r="E44" s="32" t="s">
        <v>129</v>
      </c>
      <c r="F44" s="131">
        <v>200117</v>
      </c>
      <c r="G44" s="33" t="s">
        <v>3</v>
      </c>
      <c r="H44" s="70">
        <v>166</v>
      </c>
      <c r="I44" s="70">
        <v>176</v>
      </c>
      <c r="J44" s="70">
        <v>191</v>
      </c>
      <c r="K44" s="70">
        <v>179</v>
      </c>
      <c r="L44" s="70">
        <v>203</v>
      </c>
      <c r="M44" s="70">
        <v>181</v>
      </c>
      <c r="N44" s="71">
        <f t="shared" si="0"/>
        <v>1096</v>
      </c>
      <c r="O44" s="72"/>
      <c r="P44" s="71">
        <f t="shared" si="1"/>
        <v>1096</v>
      </c>
      <c r="Q44" s="69"/>
      <c r="R44" s="77">
        <f t="shared" si="2"/>
        <v>6</v>
      </c>
      <c r="S44" s="78">
        <f t="shared" si="3"/>
        <v>182.66666666666666</v>
      </c>
      <c r="T44" s="33" t="s">
        <v>4</v>
      </c>
      <c r="U44" s="73"/>
      <c r="V44" s="73"/>
      <c r="W44" s="73"/>
      <c r="X44" s="73"/>
      <c r="Y44" s="73"/>
      <c r="Z44" s="73"/>
      <c r="AA44" s="74">
        <f t="shared" si="4"/>
        <v>0</v>
      </c>
      <c r="AB44" s="75"/>
      <c r="AC44" s="74">
        <f t="shared" si="5"/>
        <v>1096</v>
      </c>
      <c r="AD44" s="76"/>
      <c r="AE44" s="77">
        <f t="shared" si="6"/>
        <v>6</v>
      </c>
      <c r="AF44" s="78">
        <f t="shared" si="7"/>
        <v>182.66666666666666</v>
      </c>
    </row>
    <row r="45" spans="1:32" ht="27.75" customHeight="1">
      <c r="A45" s="31" t="s">
        <v>351</v>
      </c>
      <c r="B45" s="31"/>
      <c r="C45" t="s">
        <v>125</v>
      </c>
      <c r="D45" s="53" t="s">
        <v>37</v>
      </c>
      <c r="E45" s="32" t="s">
        <v>169</v>
      </c>
      <c r="F45" s="131">
        <v>120420</v>
      </c>
      <c r="G45" s="33" t="s">
        <v>3</v>
      </c>
      <c r="H45" s="70">
        <v>178</v>
      </c>
      <c r="I45" s="70">
        <v>171</v>
      </c>
      <c r="J45" s="70">
        <v>212</v>
      </c>
      <c r="K45" s="70">
        <v>160</v>
      </c>
      <c r="L45" s="70">
        <v>142</v>
      </c>
      <c r="M45" s="70">
        <v>181</v>
      </c>
      <c r="N45" s="71">
        <f aca="true" t="shared" si="8" ref="N45:N72">SUM(H45:M45)</f>
        <v>1044</v>
      </c>
      <c r="O45" s="72"/>
      <c r="P45" s="71">
        <f aca="true" t="shared" si="9" ref="P45:P72">SUM(N45:O45)</f>
        <v>1044</v>
      </c>
      <c r="Q45" s="69"/>
      <c r="R45" s="77">
        <f aca="true" t="shared" si="10" ref="R45:R72">COUNTIF(H45:M45,"&gt;0")</f>
        <v>6</v>
      </c>
      <c r="S45" s="78">
        <f aca="true" t="shared" si="11" ref="S45:S65">P45/R45</f>
        <v>174</v>
      </c>
      <c r="T45" s="33" t="s">
        <v>4</v>
      </c>
      <c r="U45" s="73"/>
      <c r="V45" s="73"/>
      <c r="W45" s="73"/>
      <c r="X45" s="73"/>
      <c r="Y45" s="73"/>
      <c r="Z45" s="73"/>
      <c r="AA45" s="74">
        <f aca="true" t="shared" si="12" ref="AA45:AA72">SUM(U45:Z45)</f>
        <v>0</v>
      </c>
      <c r="AB45" s="75"/>
      <c r="AC45" s="74">
        <f aca="true" t="shared" si="13" ref="AC45:AC72">SUM(AA45:AB45,P45)</f>
        <v>1044</v>
      </c>
      <c r="AD45" s="76"/>
      <c r="AE45" s="77">
        <f aca="true" t="shared" si="14" ref="AE45:AE72">COUNTIF(U45:Z45,"&gt;0")+R45</f>
        <v>6</v>
      </c>
      <c r="AF45" s="78">
        <f aca="true" t="shared" si="15" ref="AF45:AF65">AC45/AE45</f>
        <v>174</v>
      </c>
    </row>
    <row r="46" spans="1:32" ht="27.75" customHeight="1">
      <c r="A46" s="31" t="s">
        <v>352</v>
      </c>
      <c r="B46" s="31"/>
      <c r="C46" t="s">
        <v>125</v>
      </c>
      <c r="D46" s="53" t="s">
        <v>28</v>
      </c>
      <c r="E46" s="32" t="s">
        <v>298</v>
      </c>
      <c r="F46" s="131">
        <v>110404</v>
      </c>
      <c r="G46" s="33" t="s">
        <v>3</v>
      </c>
      <c r="H46" s="70">
        <v>178</v>
      </c>
      <c r="I46" s="70">
        <v>160</v>
      </c>
      <c r="J46" s="70">
        <v>237</v>
      </c>
      <c r="K46" s="70">
        <v>170</v>
      </c>
      <c r="L46" s="70">
        <v>142</v>
      </c>
      <c r="M46" s="70">
        <v>146</v>
      </c>
      <c r="N46" s="71">
        <f t="shared" si="8"/>
        <v>1033</v>
      </c>
      <c r="O46" s="72"/>
      <c r="P46" s="71">
        <f t="shared" si="9"/>
        <v>1033</v>
      </c>
      <c r="Q46" s="69"/>
      <c r="R46" s="77">
        <f t="shared" si="10"/>
        <v>6</v>
      </c>
      <c r="S46" s="78">
        <f t="shared" si="11"/>
        <v>172.16666666666666</v>
      </c>
      <c r="T46" s="33" t="s">
        <v>4</v>
      </c>
      <c r="U46" s="73"/>
      <c r="V46" s="73"/>
      <c r="W46" s="73"/>
      <c r="X46" s="73"/>
      <c r="Y46" s="73"/>
      <c r="Z46" s="73"/>
      <c r="AA46" s="74">
        <f t="shared" si="12"/>
        <v>0</v>
      </c>
      <c r="AB46" s="75"/>
      <c r="AC46" s="74">
        <f t="shared" si="13"/>
        <v>1033</v>
      </c>
      <c r="AD46" s="76"/>
      <c r="AE46" s="77">
        <f t="shared" si="14"/>
        <v>6</v>
      </c>
      <c r="AF46" s="78">
        <f t="shared" si="15"/>
        <v>172.16666666666666</v>
      </c>
    </row>
    <row r="47" spans="1:32" ht="27.75" customHeight="1">
      <c r="A47" s="31" t="s">
        <v>353</v>
      </c>
      <c r="B47" s="31"/>
      <c r="C47" t="s">
        <v>125</v>
      </c>
      <c r="D47" s="53" t="s">
        <v>252</v>
      </c>
      <c r="E47" s="32" t="s">
        <v>160</v>
      </c>
      <c r="F47" s="131">
        <v>50209</v>
      </c>
      <c r="G47" s="33" t="s">
        <v>3</v>
      </c>
      <c r="H47" s="70">
        <v>176</v>
      </c>
      <c r="I47" s="70">
        <v>164</v>
      </c>
      <c r="J47" s="70">
        <v>161</v>
      </c>
      <c r="K47" s="70">
        <v>169</v>
      </c>
      <c r="L47" s="70">
        <v>175</v>
      </c>
      <c r="M47" s="70">
        <v>186</v>
      </c>
      <c r="N47" s="71">
        <f t="shared" si="8"/>
        <v>1031</v>
      </c>
      <c r="O47" s="72"/>
      <c r="P47" s="71">
        <f t="shared" si="9"/>
        <v>1031</v>
      </c>
      <c r="Q47" s="69"/>
      <c r="R47" s="77">
        <f t="shared" si="10"/>
        <v>6</v>
      </c>
      <c r="S47" s="78">
        <f t="shared" si="11"/>
        <v>171.83333333333334</v>
      </c>
      <c r="T47" s="33" t="s">
        <v>4</v>
      </c>
      <c r="U47" s="73"/>
      <c r="V47" s="73"/>
      <c r="W47" s="73"/>
      <c r="X47" s="73"/>
      <c r="Y47" s="73"/>
      <c r="Z47" s="73"/>
      <c r="AA47" s="74">
        <f t="shared" si="12"/>
        <v>0</v>
      </c>
      <c r="AB47" s="75"/>
      <c r="AC47" s="74">
        <f t="shared" si="13"/>
        <v>1031</v>
      </c>
      <c r="AD47" s="76"/>
      <c r="AE47" s="77">
        <f t="shared" si="14"/>
        <v>6</v>
      </c>
      <c r="AF47" s="78">
        <f t="shared" si="15"/>
        <v>171.83333333333334</v>
      </c>
    </row>
    <row r="48" spans="1:32" ht="27.75" customHeight="1">
      <c r="A48" s="31" t="s">
        <v>354</v>
      </c>
      <c r="B48" s="31"/>
      <c r="C48" t="s">
        <v>125</v>
      </c>
      <c r="D48" s="53" t="s">
        <v>42</v>
      </c>
      <c r="E48" s="32" t="s">
        <v>148</v>
      </c>
      <c r="F48" s="131">
        <v>210108</v>
      </c>
      <c r="G48" s="33" t="s">
        <v>3</v>
      </c>
      <c r="H48" s="70">
        <v>167</v>
      </c>
      <c r="I48" s="70">
        <v>197</v>
      </c>
      <c r="J48" s="70">
        <v>150</v>
      </c>
      <c r="K48" s="70">
        <v>147</v>
      </c>
      <c r="L48" s="70">
        <v>179</v>
      </c>
      <c r="M48" s="70">
        <v>187</v>
      </c>
      <c r="N48" s="71">
        <f t="shared" si="8"/>
        <v>1027</v>
      </c>
      <c r="O48" s="72"/>
      <c r="P48" s="71">
        <f t="shared" si="9"/>
        <v>1027</v>
      </c>
      <c r="Q48" s="69"/>
      <c r="R48" s="77">
        <f t="shared" si="10"/>
        <v>6</v>
      </c>
      <c r="S48" s="78">
        <f t="shared" si="11"/>
        <v>171.16666666666666</v>
      </c>
      <c r="T48" s="33" t="s">
        <v>4</v>
      </c>
      <c r="U48" s="73"/>
      <c r="V48" s="73"/>
      <c r="W48" s="73"/>
      <c r="X48" s="73"/>
      <c r="Y48" s="73"/>
      <c r="Z48" s="73"/>
      <c r="AA48" s="74">
        <f t="shared" si="12"/>
        <v>0</v>
      </c>
      <c r="AB48" s="75"/>
      <c r="AC48" s="74">
        <f t="shared" si="13"/>
        <v>1027</v>
      </c>
      <c r="AD48" s="76"/>
      <c r="AE48" s="77">
        <f t="shared" si="14"/>
        <v>6</v>
      </c>
      <c r="AF48" s="78">
        <f t="shared" si="15"/>
        <v>171.16666666666666</v>
      </c>
    </row>
    <row r="49" spans="1:32" ht="27.75" customHeight="1">
      <c r="A49" s="31" t="s">
        <v>355</v>
      </c>
      <c r="B49" s="31"/>
      <c r="C49" t="s">
        <v>125</v>
      </c>
      <c r="D49" s="53" t="s">
        <v>41</v>
      </c>
      <c r="E49" s="32" t="s">
        <v>153</v>
      </c>
      <c r="F49" s="131">
        <v>150610</v>
      </c>
      <c r="G49" s="33" t="s">
        <v>3</v>
      </c>
      <c r="H49" s="70">
        <v>164</v>
      </c>
      <c r="I49" s="70">
        <v>164</v>
      </c>
      <c r="J49" s="70">
        <v>200</v>
      </c>
      <c r="K49" s="70">
        <v>150</v>
      </c>
      <c r="L49" s="70">
        <v>172</v>
      </c>
      <c r="M49" s="70">
        <v>175</v>
      </c>
      <c r="N49" s="71">
        <f t="shared" si="8"/>
        <v>1025</v>
      </c>
      <c r="O49" s="72"/>
      <c r="P49" s="71">
        <f t="shared" si="9"/>
        <v>1025</v>
      </c>
      <c r="Q49" s="69"/>
      <c r="R49" s="77">
        <f t="shared" si="10"/>
        <v>6</v>
      </c>
      <c r="S49" s="78">
        <f t="shared" si="11"/>
        <v>170.83333333333334</v>
      </c>
      <c r="T49" s="33" t="s">
        <v>4</v>
      </c>
      <c r="U49" s="73"/>
      <c r="V49" s="73"/>
      <c r="W49" s="73"/>
      <c r="X49" s="73"/>
      <c r="Y49" s="73"/>
      <c r="Z49" s="73"/>
      <c r="AA49" s="74">
        <f t="shared" si="12"/>
        <v>0</v>
      </c>
      <c r="AB49" s="75"/>
      <c r="AC49" s="74">
        <f t="shared" si="13"/>
        <v>1025</v>
      </c>
      <c r="AD49" s="76"/>
      <c r="AE49" s="77">
        <f t="shared" si="14"/>
        <v>6</v>
      </c>
      <c r="AF49" s="78">
        <f t="shared" si="15"/>
        <v>170.83333333333334</v>
      </c>
    </row>
    <row r="50" spans="1:32" ht="27.75" customHeight="1">
      <c r="A50" s="31" t="s">
        <v>356</v>
      </c>
      <c r="B50" s="31"/>
      <c r="C50" t="s">
        <v>125</v>
      </c>
      <c r="D50" s="53" t="s">
        <v>39</v>
      </c>
      <c r="E50" s="32" t="s">
        <v>156</v>
      </c>
      <c r="F50" s="131">
        <v>330238</v>
      </c>
      <c r="G50" s="33" t="s">
        <v>3</v>
      </c>
      <c r="H50" s="70">
        <v>180</v>
      </c>
      <c r="I50" s="70">
        <v>158</v>
      </c>
      <c r="J50" s="70">
        <v>169</v>
      </c>
      <c r="K50" s="70">
        <v>158</v>
      </c>
      <c r="L50" s="70">
        <v>205</v>
      </c>
      <c r="M50" s="70">
        <v>150</v>
      </c>
      <c r="N50" s="71">
        <f t="shared" si="8"/>
        <v>1020</v>
      </c>
      <c r="O50" s="72"/>
      <c r="P50" s="71">
        <f t="shared" si="9"/>
        <v>1020</v>
      </c>
      <c r="Q50" s="69"/>
      <c r="R50" s="77">
        <f t="shared" si="10"/>
        <v>6</v>
      </c>
      <c r="S50" s="78">
        <f t="shared" si="11"/>
        <v>170</v>
      </c>
      <c r="T50" s="33" t="s">
        <v>4</v>
      </c>
      <c r="U50" s="73"/>
      <c r="V50" s="73"/>
      <c r="W50" s="73"/>
      <c r="X50" s="73"/>
      <c r="Y50" s="73"/>
      <c r="Z50" s="73"/>
      <c r="AA50" s="74">
        <f t="shared" si="12"/>
        <v>0</v>
      </c>
      <c r="AB50" s="75"/>
      <c r="AC50" s="74">
        <f t="shared" si="13"/>
        <v>1020</v>
      </c>
      <c r="AD50" s="76"/>
      <c r="AE50" s="77">
        <f t="shared" si="14"/>
        <v>6</v>
      </c>
      <c r="AF50" s="78">
        <f t="shared" si="15"/>
        <v>170</v>
      </c>
    </row>
    <row r="51" spans="1:32" ht="27.75" customHeight="1">
      <c r="A51" s="31" t="s">
        <v>357</v>
      </c>
      <c r="B51" s="31"/>
      <c r="C51" t="s">
        <v>125</v>
      </c>
      <c r="D51" s="53" t="s">
        <v>247</v>
      </c>
      <c r="E51" s="32" t="s">
        <v>166</v>
      </c>
      <c r="F51" s="131">
        <v>30733</v>
      </c>
      <c r="G51" s="33" t="s">
        <v>3</v>
      </c>
      <c r="H51" s="70">
        <v>158</v>
      </c>
      <c r="I51" s="70">
        <v>162</v>
      </c>
      <c r="J51" s="70">
        <v>181</v>
      </c>
      <c r="K51" s="70">
        <v>177</v>
      </c>
      <c r="L51" s="70">
        <v>169</v>
      </c>
      <c r="M51" s="70">
        <v>159</v>
      </c>
      <c r="N51" s="71">
        <f t="shared" si="8"/>
        <v>1006</v>
      </c>
      <c r="O51" s="72"/>
      <c r="P51" s="71">
        <f t="shared" si="9"/>
        <v>1006</v>
      </c>
      <c r="Q51" s="69"/>
      <c r="R51" s="77">
        <f t="shared" si="10"/>
        <v>6</v>
      </c>
      <c r="S51" s="78">
        <f t="shared" si="11"/>
        <v>167.66666666666666</v>
      </c>
      <c r="T51" s="33" t="s">
        <v>4</v>
      </c>
      <c r="U51" s="73"/>
      <c r="V51" s="73"/>
      <c r="W51" s="73"/>
      <c r="X51" s="73"/>
      <c r="Y51" s="73"/>
      <c r="Z51" s="73"/>
      <c r="AA51" s="74">
        <f t="shared" si="12"/>
        <v>0</v>
      </c>
      <c r="AB51" s="75"/>
      <c r="AC51" s="74">
        <f t="shared" si="13"/>
        <v>1006</v>
      </c>
      <c r="AD51" s="76"/>
      <c r="AE51" s="77">
        <f t="shared" si="14"/>
        <v>6</v>
      </c>
      <c r="AF51" s="78">
        <f t="shared" si="15"/>
        <v>167.66666666666666</v>
      </c>
    </row>
    <row r="52" spans="1:32" ht="27.75" customHeight="1">
      <c r="A52" s="31" t="s">
        <v>358</v>
      </c>
      <c r="B52" s="31"/>
      <c r="C52" t="s">
        <v>125</v>
      </c>
      <c r="D52" s="53" t="s">
        <v>247</v>
      </c>
      <c r="E52" s="32" t="s">
        <v>168</v>
      </c>
      <c r="F52" s="131">
        <v>30728</v>
      </c>
      <c r="G52" s="33" t="s">
        <v>3</v>
      </c>
      <c r="H52" s="70">
        <v>137</v>
      </c>
      <c r="I52" s="70">
        <v>148</v>
      </c>
      <c r="J52" s="70">
        <v>201</v>
      </c>
      <c r="K52" s="70">
        <v>186</v>
      </c>
      <c r="L52" s="70">
        <v>161</v>
      </c>
      <c r="M52" s="70">
        <v>170</v>
      </c>
      <c r="N52" s="71">
        <f t="shared" si="8"/>
        <v>1003</v>
      </c>
      <c r="O52" s="72"/>
      <c r="P52" s="71">
        <f t="shared" si="9"/>
        <v>1003</v>
      </c>
      <c r="Q52" s="69"/>
      <c r="R52" s="77">
        <f t="shared" si="10"/>
        <v>6</v>
      </c>
      <c r="S52" s="78">
        <f t="shared" si="11"/>
        <v>167.16666666666666</v>
      </c>
      <c r="T52" s="33" t="s">
        <v>4</v>
      </c>
      <c r="U52" s="73"/>
      <c r="V52" s="73"/>
      <c r="W52" s="73"/>
      <c r="X52" s="73"/>
      <c r="Y52" s="73"/>
      <c r="Z52" s="73"/>
      <c r="AA52" s="74">
        <f t="shared" si="12"/>
        <v>0</v>
      </c>
      <c r="AB52" s="75"/>
      <c r="AC52" s="74">
        <f t="shared" si="13"/>
        <v>1003</v>
      </c>
      <c r="AD52" s="76"/>
      <c r="AE52" s="77">
        <f t="shared" si="14"/>
        <v>6</v>
      </c>
      <c r="AF52" s="78">
        <f t="shared" si="15"/>
        <v>167.16666666666666</v>
      </c>
    </row>
    <row r="53" spans="1:32" ht="27.75" customHeight="1">
      <c r="A53" s="31" t="s">
        <v>359</v>
      </c>
      <c r="B53" s="31"/>
      <c r="C53" t="s">
        <v>125</v>
      </c>
      <c r="D53" s="53" t="s">
        <v>255</v>
      </c>
      <c r="E53" s="32" t="s">
        <v>163</v>
      </c>
      <c r="F53" s="131">
        <v>280307</v>
      </c>
      <c r="G53" s="33" t="s">
        <v>3</v>
      </c>
      <c r="H53" s="70">
        <v>171</v>
      </c>
      <c r="I53" s="70">
        <v>156</v>
      </c>
      <c r="J53" s="70">
        <v>153</v>
      </c>
      <c r="K53" s="70">
        <v>159</v>
      </c>
      <c r="L53" s="70">
        <v>196</v>
      </c>
      <c r="M53" s="70">
        <v>168</v>
      </c>
      <c r="N53" s="71">
        <f t="shared" si="8"/>
        <v>1003</v>
      </c>
      <c r="O53" s="72"/>
      <c r="P53" s="71">
        <f t="shared" si="9"/>
        <v>1003</v>
      </c>
      <c r="Q53" s="69"/>
      <c r="R53" s="77">
        <f t="shared" si="10"/>
        <v>6</v>
      </c>
      <c r="S53" s="78">
        <f t="shared" si="11"/>
        <v>167.16666666666666</v>
      </c>
      <c r="T53" s="33" t="s">
        <v>4</v>
      </c>
      <c r="U53" s="73"/>
      <c r="V53" s="73"/>
      <c r="W53" s="73"/>
      <c r="X53" s="73"/>
      <c r="Y53" s="73"/>
      <c r="Z53" s="73"/>
      <c r="AA53" s="74">
        <f t="shared" si="12"/>
        <v>0</v>
      </c>
      <c r="AB53" s="75"/>
      <c r="AC53" s="74">
        <f t="shared" si="13"/>
        <v>1003</v>
      </c>
      <c r="AD53" s="76"/>
      <c r="AE53" s="77">
        <f t="shared" si="14"/>
        <v>6</v>
      </c>
      <c r="AF53" s="78">
        <f t="shared" si="15"/>
        <v>167.16666666666666</v>
      </c>
    </row>
    <row r="54" spans="1:32" ht="27.75" customHeight="1">
      <c r="A54" s="31" t="s">
        <v>360</v>
      </c>
      <c r="B54" s="31"/>
      <c r="C54" t="s">
        <v>125</v>
      </c>
      <c r="D54" s="53" t="s">
        <v>28</v>
      </c>
      <c r="E54" s="32" t="s">
        <v>242</v>
      </c>
      <c r="F54" s="131">
        <v>110605</v>
      </c>
      <c r="G54" s="33" t="s">
        <v>3</v>
      </c>
      <c r="H54" s="70">
        <v>204</v>
      </c>
      <c r="I54" s="70">
        <v>167</v>
      </c>
      <c r="J54" s="70">
        <v>153</v>
      </c>
      <c r="K54" s="70">
        <v>164</v>
      </c>
      <c r="L54" s="70">
        <v>154</v>
      </c>
      <c r="M54" s="70">
        <v>158</v>
      </c>
      <c r="N54" s="71">
        <f t="shared" si="8"/>
        <v>1000</v>
      </c>
      <c r="O54" s="72"/>
      <c r="P54" s="71">
        <f t="shared" si="9"/>
        <v>1000</v>
      </c>
      <c r="Q54" s="69"/>
      <c r="R54" s="77">
        <f t="shared" si="10"/>
        <v>6</v>
      </c>
      <c r="S54" s="78">
        <f t="shared" si="11"/>
        <v>166.66666666666666</v>
      </c>
      <c r="T54" s="33" t="s">
        <v>4</v>
      </c>
      <c r="U54" s="73"/>
      <c r="V54" s="73"/>
      <c r="W54" s="73"/>
      <c r="X54" s="73"/>
      <c r="Y54" s="73"/>
      <c r="Z54" s="73"/>
      <c r="AA54" s="74">
        <f t="shared" si="12"/>
        <v>0</v>
      </c>
      <c r="AB54" s="75"/>
      <c r="AC54" s="74">
        <f t="shared" si="13"/>
        <v>1000</v>
      </c>
      <c r="AD54" s="76"/>
      <c r="AE54" s="77">
        <f t="shared" si="14"/>
        <v>6</v>
      </c>
      <c r="AF54" s="78">
        <f t="shared" si="15"/>
        <v>166.66666666666666</v>
      </c>
    </row>
    <row r="55" spans="1:32" ht="27.75" customHeight="1">
      <c r="A55" s="31" t="s">
        <v>361</v>
      </c>
      <c r="B55" s="31"/>
      <c r="C55" t="s">
        <v>125</v>
      </c>
      <c r="D55" s="53" t="s">
        <v>28</v>
      </c>
      <c r="E55" s="32" t="s">
        <v>132</v>
      </c>
      <c r="F55" s="131">
        <v>110401</v>
      </c>
      <c r="G55" s="33" t="s">
        <v>3</v>
      </c>
      <c r="H55" s="70">
        <v>168</v>
      </c>
      <c r="I55" s="70">
        <v>167</v>
      </c>
      <c r="J55" s="70">
        <v>171</v>
      </c>
      <c r="K55" s="70">
        <v>133</v>
      </c>
      <c r="L55" s="70">
        <v>183</v>
      </c>
      <c r="M55" s="70">
        <v>178</v>
      </c>
      <c r="N55" s="71">
        <f t="shared" si="8"/>
        <v>1000</v>
      </c>
      <c r="O55" s="72"/>
      <c r="P55" s="71">
        <f t="shared" si="9"/>
        <v>1000</v>
      </c>
      <c r="Q55" s="69"/>
      <c r="R55" s="77">
        <f t="shared" si="10"/>
        <v>6</v>
      </c>
      <c r="S55" s="78">
        <f t="shared" si="11"/>
        <v>166.66666666666666</v>
      </c>
      <c r="T55" s="33" t="s">
        <v>4</v>
      </c>
      <c r="U55" s="73"/>
      <c r="V55" s="73"/>
      <c r="W55" s="73"/>
      <c r="X55" s="73"/>
      <c r="Y55" s="73"/>
      <c r="Z55" s="73"/>
      <c r="AA55" s="74">
        <f t="shared" si="12"/>
        <v>0</v>
      </c>
      <c r="AB55" s="75"/>
      <c r="AC55" s="74">
        <f t="shared" si="13"/>
        <v>1000</v>
      </c>
      <c r="AD55" s="76"/>
      <c r="AE55" s="77">
        <f t="shared" si="14"/>
        <v>6</v>
      </c>
      <c r="AF55" s="78">
        <f t="shared" si="15"/>
        <v>166.66666666666666</v>
      </c>
    </row>
    <row r="56" spans="1:32" ht="27.75" customHeight="1">
      <c r="A56" s="31" t="s">
        <v>362</v>
      </c>
      <c r="B56" s="31"/>
      <c r="C56" t="s">
        <v>125</v>
      </c>
      <c r="D56" s="53" t="s">
        <v>40</v>
      </c>
      <c r="E56" s="32" t="s">
        <v>134</v>
      </c>
      <c r="F56" s="131">
        <v>10311</v>
      </c>
      <c r="G56" s="33" t="s">
        <v>3</v>
      </c>
      <c r="H56" s="70">
        <v>156</v>
      </c>
      <c r="I56" s="70">
        <v>164</v>
      </c>
      <c r="J56" s="70">
        <v>153</v>
      </c>
      <c r="K56" s="70">
        <v>168</v>
      </c>
      <c r="L56" s="70">
        <v>178</v>
      </c>
      <c r="M56" s="70">
        <v>181</v>
      </c>
      <c r="N56" s="71">
        <f t="shared" si="8"/>
        <v>1000</v>
      </c>
      <c r="O56" s="72"/>
      <c r="P56" s="71">
        <f t="shared" si="9"/>
        <v>1000</v>
      </c>
      <c r="Q56" s="69"/>
      <c r="R56" s="77">
        <f t="shared" si="10"/>
        <v>6</v>
      </c>
      <c r="S56" s="78">
        <f t="shared" si="11"/>
        <v>166.66666666666666</v>
      </c>
      <c r="T56" s="33" t="s">
        <v>4</v>
      </c>
      <c r="U56" s="73"/>
      <c r="V56" s="73"/>
      <c r="W56" s="73"/>
      <c r="X56" s="73"/>
      <c r="Y56" s="73"/>
      <c r="Z56" s="73"/>
      <c r="AA56" s="74">
        <f t="shared" si="12"/>
        <v>0</v>
      </c>
      <c r="AB56" s="75"/>
      <c r="AC56" s="74">
        <f t="shared" si="13"/>
        <v>1000</v>
      </c>
      <c r="AD56" s="76"/>
      <c r="AE56" s="77">
        <f t="shared" si="14"/>
        <v>6</v>
      </c>
      <c r="AF56" s="78">
        <f t="shared" si="15"/>
        <v>166.66666666666666</v>
      </c>
    </row>
    <row r="57" spans="1:32" ht="27.75" customHeight="1">
      <c r="A57" s="31" t="s">
        <v>363</v>
      </c>
      <c r="B57" s="31"/>
      <c r="C57" t="s">
        <v>125</v>
      </c>
      <c r="D57" s="53" t="s">
        <v>41</v>
      </c>
      <c r="E57" s="32" t="s">
        <v>133</v>
      </c>
      <c r="F57" s="131">
        <v>150811</v>
      </c>
      <c r="G57" s="33" t="s">
        <v>3</v>
      </c>
      <c r="H57" s="70">
        <v>159</v>
      </c>
      <c r="I57" s="70">
        <v>153</v>
      </c>
      <c r="J57" s="70">
        <v>190</v>
      </c>
      <c r="K57" s="70">
        <v>140</v>
      </c>
      <c r="L57" s="70">
        <v>154</v>
      </c>
      <c r="M57" s="70">
        <v>195</v>
      </c>
      <c r="N57" s="71">
        <f t="shared" si="8"/>
        <v>991</v>
      </c>
      <c r="O57" s="72"/>
      <c r="P57" s="71">
        <f t="shared" si="9"/>
        <v>991</v>
      </c>
      <c r="Q57" s="69"/>
      <c r="R57" s="77">
        <f t="shared" si="10"/>
        <v>6</v>
      </c>
      <c r="S57" s="78">
        <f t="shared" si="11"/>
        <v>165.16666666666666</v>
      </c>
      <c r="T57" s="33" t="s">
        <v>4</v>
      </c>
      <c r="U57" s="73"/>
      <c r="V57" s="73"/>
      <c r="W57" s="73"/>
      <c r="X57" s="73"/>
      <c r="Y57" s="73"/>
      <c r="Z57" s="73"/>
      <c r="AA57" s="74">
        <f t="shared" si="12"/>
        <v>0</v>
      </c>
      <c r="AB57" s="75"/>
      <c r="AC57" s="74">
        <f t="shared" si="13"/>
        <v>991</v>
      </c>
      <c r="AD57" s="76"/>
      <c r="AE57" s="77">
        <f t="shared" si="14"/>
        <v>6</v>
      </c>
      <c r="AF57" s="78">
        <f t="shared" si="15"/>
        <v>165.16666666666666</v>
      </c>
    </row>
    <row r="58" spans="1:32" ht="27.75" customHeight="1">
      <c r="A58" s="31" t="s">
        <v>364</v>
      </c>
      <c r="B58" s="31"/>
      <c r="C58" t="s">
        <v>125</v>
      </c>
      <c r="D58" s="53" t="s">
        <v>28</v>
      </c>
      <c r="E58" s="32" t="s">
        <v>143</v>
      </c>
      <c r="F58" s="131">
        <v>110728</v>
      </c>
      <c r="G58" s="33" t="s">
        <v>3</v>
      </c>
      <c r="H58" s="70">
        <v>167</v>
      </c>
      <c r="I58" s="70">
        <v>173</v>
      </c>
      <c r="J58" s="70">
        <v>173</v>
      </c>
      <c r="K58" s="70">
        <v>158</v>
      </c>
      <c r="L58" s="70">
        <v>140</v>
      </c>
      <c r="M58" s="70">
        <v>174</v>
      </c>
      <c r="N58" s="71">
        <f t="shared" si="8"/>
        <v>985</v>
      </c>
      <c r="O58" s="72"/>
      <c r="P58" s="71">
        <f t="shared" si="9"/>
        <v>985</v>
      </c>
      <c r="Q58" s="69"/>
      <c r="R58" s="77">
        <f t="shared" si="10"/>
        <v>6</v>
      </c>
      <c r="S58" s="78">
        <f t="shared" si="11"/>
        <v>164.16666666666666</v>
      </c>
      <c r="T58" s="33" t="s">
        <v>4</v>
      </c>
      <c r="U58" s="73"/>
      <c r="V58" s="73"/>
      <c r="W58" s="73"/>
      <c r="X58" s="73"/>
      <c r="Y58" s="73"/>
      <c r="Z58" s="73"/>
      <c r="AA58" s="74">
        <f t="shared" si="12"/>
        <v>0</v>
      </c>
      <c r="AB58" s="75"/>
      <c r="AC58" s="74">
        <f t="shared" si="13"/>
        <v>985</v>
      </c>
      <c r="AD58" s="76"/>
      <c r="AE58" s="77">
        <f t="shared" si="14"/>
        <v>6</v>
      </c>
      <c r="AF58" s="78">
        <f t="shared" si="15"/>
        <v>164.16666666666666</v>
      </c>
    </row>
    <row r="59" spans="1:32" ht="27.75" customHeight="1">
      <c r="A59" s="31" t="s">
        <v>365</v>
      </c>
      <c r="B59" s="31"/>
      <c r="C59" t="s">
        <v>125</v>
      </c>
      <c r="D59" s="53" t="s">
        <v>246</v>
      </c>
      <c r="E59" s="32" t="s">
        <v>295</v>
      </c>
      <c r="F59" s="131">
        <v>100707</v>
      </c>
      <c r="G59" s="33" t="s">
        <v>3</v>
      </c>
      <c r="H59" s="70">
        <v>176</v>
      </c>
      <c r="I59" s="70">
        <v>165</v>
      </c>
      <c r="J59" s="70">
        <v>140</v>
      </c>
      <c r="K59" s="70">
        <v>191</v>
      </c>
      <c r="L59" s="70">
        <v>146</v>
      </c>
      <c r="M59" s="70">
        <v>164</v>
      </c>
      <c r="N59" s="71">
        <f t="shared" si="8"/>
        <v>982</v>
      </c>
      <c r="O59" s="72"/>
      <c r="P59" s="71">
        <f t="shared" si="9"/>
        <v>982</v>
      </c>
      <c r="Q59" s="69"/>
      <c r="R59" s="77">
        <f t="shared" si="10"/>
        <v>6</v>
      </c>
      <c r="S59" s="78">
        <f t="shared" si="11"/>
        <v>163.66666666666666</v>
      </c>
      <c r="T59" s="33" t="s">
        <v>4</v>
      </c>
      <c r="U59" s="73"/>
      <c r="V59" s="73"/>
      <c r="W59" s="73"/>
      <c r="X59" s="73"/>
      <c r="Y59" s="73"/>
      <c r="Z59" s="73"/>
      <c r="AA59" s="74">
        <f t="shared" si="12"/>
        <v>0</v>
      </c>
      <c r="AB59" s="75"/>
      <c r="AC59" s="74">
        <f t="shared" si="13"/>
        <v>982</v>
      </c>
      <c r="AD59" s="76"/>
      <c r="AE59" s="77">
        <f t="shared" si="14"/>
        <v>6</v>
      </c>
      <c r="AF59" s="78">
        <f t="shared" si="15"/>
        <v>163.66666666666666</v>
      </c>
    </row>
    <row r="60" spans="1:32" ht="27.75" customHeight="1">
      <c r="A60" s="31" t="s">
        <v>366</v>
      </c>
      <c r="B60" s="31"/>
      <c r="C60" t="s">
        <v>125</v>
      </c>
      <c r="D60" s="53" t="s">
        <v>41</v>
      </c>
      <c r="E60" s="32" t="s">
        <v>139</v>
      </c>
      <c r="F60" s="131">
        <v>150802</v>
      </c>
      <c r="G60" s="33" t="s">
        <v>3</v>
      </c>
      <c r="H60" s="70">
        <v>147</v>
      </c>
      <c r="I60" s="70">
        <v>176</v>
      </c>
      <c r="J60" s="70">
        <v>169</v>
      </c>
      <c r="K60" s="70">
        <v>157</v>
      </c>
      <c r="L60" s="70">
        <v>150</v>
      </c>
      <c r="M60" s="70">
        <v>178</v>
      </c>
      <c r="N60" s="71">
        <f t="shared" si="8"/>
        <v>977</v>
      </c>
      <c r="O60" s="72"/>
      <c r="P60" s="71">
        <f t="shared" si="9"/>
        <v>977</v>
      </c>
      <c r="Q60" s="69"/>
      <c r="R60" s="77">
        <f t="shared" si="10"/>
        <v>6</v>
      </c>
      <c r="S60" s="78">
        <f t="shared" si="11"/>
        <v>162.83333333333334</v>
      </c>
      <c r="T60" s="33" t="s">
        <v>4</v>
      </c>
      <c r="U60" s="73"/>
      <c r="V60" s="73"/>
      <c r="W60" s="73"/>
      <c r="X60" s="73"/>
      <c r="Y60" s="73"/>
      <c r="Z60" s="73"/>
      <c r="AA60" s="74">
        <f t="shared" si="12"/>
        <v>0</v>
      </c>
      <c r="AB60" s="75"/>
      <c r="AC60" s="74">
        <f t="shared" si="13"/>
        <v>977</v>
      </c>
      <c r="AD60" s="76"/>
      <c r="AE60" s="77">
        <f t="shared" si="14"/>
        <v>6</v>
      </c>
      <c r="AF60" s="78">
        <f t="shared" si="15"/>
        <v>162.83333333333334</v>
      </c>
    </row>
    <row r="61" spans="1:32" ht="27.75" customHeight="1">
      <c r="A61" s="31" t="s">
        <v>367</v>
      </c>
      <c r="B61" s="31"/>
      <c r="C61" t="s">
        <v>125</v>
      </c>
      <c r="D61" s="53" t="s">
        <v>246</v>
      </c>
      <c r="E61" s="26" t="s">
        <v>157</v>
      </c>
      <c r="F61" s="131">
        <v>100705</v>
      </c>
      <c r="G61" s="33" t="s">
        <v>3</v>
      </c>
      <c r="H61" s="70">
        <v>148</v>
      </c>
      <c r="I61" s="70">
        <v>164</v>
      </c>
      <c r="J61" s="70">
        <v>181</v>
      </c>
      <c r="K61" s="70">
        <v>139</v>
      </c>
      <c r="L61" s="70">
        <v>149</v>
      </c>
      <c r="M61" s="70">
        <v>182</v>
      </c>
      <c r="N61" s="71">
        <f t="shared" si="8"/>
        <v>963</v>
      </c>
      <c r="O61" s="72"/>
      <c r="P61" s="71">
        <f t="shared" si="9"/>
        <v>963</v>
      </c>
      <c r="Q61" s="69"/>
      <c r="R61" s="77">
        <f t="shared" si="10"/>
        <v>6</v>
      </c>
      <c r="S61" s="78">
        <f t="shared" si="11"/>
        <v>160.5</v>
      </c>
      <c r="T61" s="33" t="s">
        <v>4</v>
      </c>
      <c r="U61" s="73"/>
      <c r="V61" s="73"/>
      <c r="W61" s="73"/>
      <c r="X61" s="73"/>
      <c r="Y61" s="73"/>
      <c r="Z61" s="73"/>
      <c r="AA61" s="74">
        <f t="shared" si="12"/>
        <v>0</v>
      </c>
      <c r="AB61" s="75"/>
      <c r="AC61" s="74">
        <f t="shared" si="13"/>
        <v>963</v>
      </c>
      <c r="AD61" s="76"/>
      <c r="AE61" s="77">
        <f t="shared" si="14"/>
        <v>6</v>
      </c>
      <c r="AF61" s="78">
        <f t="shared" si="15"/>
        <v>160.5</v>
      </c>
    </row>
    <row r="62" spans="1:32" ht="27.75" customHeight="1">
      <c r="A62" s="31" t="s">
        <v>368</v>
      </c>
      <c r="B62" s="31"/>
      <c r="C62" t="s">
        <v>125</v>
      </c>
      <c r="D62" s="53" t="s">
        <v>251</v>
      </c>
      <c r="E62" s="32" t="s">
        <v>152</v>
      </c>
      <c r="F62" s="131">
        <v>140428</v>
      </c>
      <c r="G62" s="33" t="s">
        <v>3</v>
      </c>
      <c r="H62" s="70">
        <v>167</v>
      </c>
      <c r="I62" s="70">
        <v>186</v>
      </c>
      <c r="J62" s="70">
        <v>174</v>
      </c>
      <c r="K62" s="70">
        <v>130</v>
      </c>
      <c r="L62" s="70">
        <v>149</v>
      </c>
      <c r="M62" s="70">
        <v>154</v>
      </c>
      <c r="N62" s="71">
        <f t="shared" si="8"/>
        <v>960</v>
      </c>
      <c r="O62" s="72"/>
      <c r="P62" s="71">
        <f t="shared" si="9"/>
        <v>960</v>
      </c>
      <c r="Q62" s="69"/>
      <c r="R62" s="77">
        <f t="shared" si="10"/>
        <v>6</v>
      </c>
      <c r="S62" s="78">
        <f t="shared" si="11"/>
        <v>160</v>
      </c>
      <c r="T62" s="33" t="s">
        <v>4</v>
      </c>
      <c r="U62" s="73"/>
      <c r="V62" s="73"/>
      <c r="W62" s="73"/>
      <c r="X62" s="73"/>
      <c r="Y62" s="73"/>
      <c r="Z62" s="73"/>
      <c r="AA62" s="74">
        <f t="shared" si="12"/>
        <v>0</v>
      </c>
      <c r="AB62" s="75"/>
      <c r="AC62" s="74">
        <f t="shared" si="13"/>
        <v>960</v>
      </c>
      <c r="AD62" s="76"/>
      <c r="AE62" s="77">
        <f t="shared" si="14"/>
        <v>6</v>
      </c>
      <c r="AF62" s="78">
        <f t="shared" si="15"/>
        <v>160</v>
      </c>
    </row>
    <row r="63" spans="1:32" ht="27.75" customHeight="1">
      <c r="A63" s="31" t="s">
        <v>369</v>
      </c>
      <c r="B63" s="31"/>
      <c r="C63" t="s">
        <v>125</v>
      </c>
      <c r="D63" s="53" t="s">
        <v>41</v>
      </c>
      <c r="E63" s="32" t="s">
        <v>155</v>
      </c>
      <c r="F63" s="131">
        <v>150801</v>
      </c>
      <c r="G63" s="33" t="s">
        <v>3</v>
      </c>
      <c r="H63" s="70">
        <v>147</v>
      </c>
      <c r="I63" s="70">
        <v>120</v>
      </c>
      <c r="J63" s="70">
        <v>220</v>
      </c>
      <c r="K63" s="70">
        <v>179</v>
      </c>
      <c r="L63" s="70">
        <v>155</v>
      </c>
      <c r="M63" s="70">
        <v>133</v>
      </c>
      <c r="N63" s="71">
        <f t="shared" si="8"/>
        <v>954</v>
      </c>
      <c r="O63" s="72"/>
      <c r="P63" s="71">
        <f t="shared" si="9"/>
        <v>954</v>
      </c>
      <c r="Q63" s="69"/>
      <c r="R63" s="77">
        <f t="shared" si="10"/>
        <v>6</v>
      </c>
      <c r="S63" s="78">
        <f t="shared" si="11"/>
        <v>159</v>
      </c>
      <c r="T63" s="33" t="s">
        <v>4</v>
      </c>
      <c r="U63" s="73"/>
      <c r="V63" s="73"/>
      <c r="W63" s="73"/>
      <c r="X63" s="73"/>
      <c r="Y63" s="73"/>
      <c r="Z63" s="73"/>
      <c r="AA63" s="74">
        <f t="shared" si="12"/>
        <v>0</v>
      </c>
      <c r="AB63" s="75"/>
      <c r="AC63" s="74">
        <f t="shared" si="13"/>
        <v>954</v>
      </c>
      <c r="AD63" s="76"/>
      <c r="AE63" s="77">
        <f t="shared" si="14"/>
        <v>6</v>
      </c>
      <c r="AF63" s="78">
        <f t="shared" si="15"/>
        <v>159</v>
      </c>
    </row>
    <row r="64" spans="1:32" ht="27.75" customHeight="1">
      <c r="A64" s="31" t="s">
        <v>370</v>
      </c>
      <c r="B64" s="31"/>
      <c r="C64" t="s">
        <v>125</v>
      </c>
      <c r="D64" s="53" t="s">
        <v>37</v>
      </c>
      <c r="E64" s="32" t="s">
        <v>316</v>
      </c>
      <c r="F64" s="131">
        <v>120639</v>
      </c>
      <c r="G64" s="33" t="s">
        <v>3</v>
      </c>
      <c r="H64" s="70">
        <v>138</v>
      </c>
      <c r="I64" s="70">
        <v>155</v>
      </c>
      <c r="J64" s="70">
        <v>162</v>
      </c>
      <c r="K64" s="70">
        <v>173</v>
      </c>
      <c r="L64" s="70">
        <v>159</v>
      </c>
      <c r="M64" s="70">
        <v>164</v>
      </c>
      <c r="N64" s="71">
        <f t="shared" si="8"/>
        <v>951</v>
      </c>
      <c r="O64" s="72"/>
      <c r="P64" s="71">
        <f t="shared" si="9"/>
        <v>951</v>
      </c>
      <c r="Q64" s="69"/>
      <c r="R64" s="77">
        <f t="shared" si="10"/>
        <v>6</v>
      </c>
      <c r="S64" s="78">
        <f t="shared" si="11"/>
        <v>158.5</v>
      </c>
      <c r="T64" s="33" t="s">
        <v>4</v>
      </c>
      <c r="U64" s="73"/>
      <c r="V64" s="73"/>
      <c r="W64" s="73"/>
      <c r="X64" s="73"/>
      <c r="Y64" s="73"/>
      <c r="Z64" s="73"/>
      <c r="AA64" s="74">
        <f t="shared" si="12"/>
        <v>0</v>
      </c>
      <c r="AB64" s="75"/>
      <c r="AC64" s="74">
        <f t="shared" si="13"/>
        <v>951</v>
      </c>
      <c r="AD64" s="76"/>
      <c r="AE64" s="77">
        <f t="shared" si="14"/>
        <v>6</v>
      </c>
      <c r="AF64" s="78">
        <f t="shared" si="15"/>
        <v>158.5</v>
      </c>
    </row>
    <row r="65" spans="1:32" ht="27.75" customHeight="1">
      <c r="A65" s="31" t="s">
        <v>371</v>
      </c>
      <c r="B65" s="31"/>
      <c r="C65" t="s">
        <v>125</v>
      </c>
      <c r="D65" s="53" t="s">
        <v>41</v>
      </c>
      <c r="E65" s="32" t="s">
        <v>167</v>
      </c>
      <c r="F65" s="131">
        <v>150806</v>
      </c>
      <c r="G65" s="33" t="s">
        <v>3</v>
      </c>
      <c r="H65" s="70">
        <v>121</v>
      </c>
      <c r="I65" s="70">
        <v>144</v>
      </c>
      <c r="J65" s="70">
        <v>148</v>
      </c>
      <c r="K65" s="70">
        <v>155</v>
      </c>
      <c r="L65" s="70">
        <v>155</v>
      </c>
      <c r="M65" s="70">
        <v>182</v>
      </c>
      <c r="N65" s="71">
        <f t="shared" si="8"/>
        <v>905</v>
      </c>
      <c r="O65" s="72"/>
      <c r="P65" s="71">
        <f t="shared" si="9"/>
        <v>905</v>
      </c>
      <c r="Q65" s="69"/>
      <c r="R65" s="77">
        <f t="shared" si="10"/>
        <v>6</v>
      </c>
      <c r="S65" s="78">
        <f t="shared" si="11"/>
        <v>150.83333333333334</v>
      </c>
      <c r="T65" s="33" t="s">
        <v>4</v>
      </c>
      <c r="U65" s="73"/>
      <c r="V65" s="73"/>
      <c r="W65" s="73"/>
      <c r="X65" s="73"/>
      <c r="Y65" s="73"/>
      <c r="Z65" s="73"/>
      <c r="AA65" s="74">
        <f t="shared" si="12"/>
        <v>0</v>
      </c>
      <c r="AB65" s="75"/>
      <c r="AC65" s="74">
        <f t="shared" si="13"/>
        <v>905</v>
      </c>
      <c r="AD65" s="76"/>
      <c r="AE65" s="77">
        <f t="shared" si="14"/>
        <v>6</v>
      </c>
      <c r="AF65" s="78">
        <f t="shared" si="15"/>
        <v>150.83333333333334</v>
      </c>
    </row>
    <row r="66" spans="1:32" ht="27.75" customHeight="1">
      <c r="A66" s="31"/>
      <c r="B66" s="31"/>
      <c r="E66" s="32"/>
      <c r="F66" s="131"/>
      <c r="G66" s="33"/>
      <c r="H66" s="70"/>
      <c r="I66" s="70"/>
      <c r="J66" s="70"/>
      <c r="K66" s="70"/>
      <c r="L66" s="70"/>
      <c r="M66" s="70"/>
      <c r="N66" s="71">
        <f t="shared" si="8"/>
        <v>0</v>
      </c>
      <c r="O66" s="72"/>
      <c r="P66" s="71">
        <f t="shared" si="9"/>
        <v>0</v>
      </c>
      <c r="Q66" s="69"/>
      <c r="R66" s="77">
        <f t="shared" si="10"/>
        <v>0</v>
      </c>
      <c r="S66" s="78"/>
      <c r="T66" s="33"/>
      <c r="U66" s="73"/>
      <c r="V66" s="73"/>
      <c r="W66" s="73"/>
      <c r="X66" s="73"/>
      <c r="Y66" s="73"/>
      <c r="Z66" s="73"/>
      <c r="AA66" s="74">
        <f t="shared" si="12"/>
        <v>0</v>
      </c>
      <c r="AB66" s="75"/>
      <c r="AC66" s="74">
        <f t="shared" si="13"/>
        <v>0</v>
      </c>
      <c r="AD66" s="76"/>
      <c r="AE66" s="77">
        <f t="shared" si="14"/>
        <v>0</v>
      </c>
      <c r="AF66" s="78"/>
    </row>
    <row r="67" spans="1:32" ht="27.75" customHeight="1">
      <c r="A67" s="31"/>
      <c r="B67" s="31"/>
      <c r="E67" s="32"/>
      <c r="F67" s="131"/>
      <c r="G67" s="33"/>
      <c r="H67" s="70"/>
      <c r="I67" s="70"/>
      <c r="J67" s="70"/>
      <c r="K67" s="70"/>
      <c r="L67" s="70"/>
      <c r="M67" s="70"/>
      <c r="N67" s="71">
        <f t="shared" si="8"/>
        <v>0</v>
      </c>
      <c r="O67" s="72"/>
      <c r="P67" s="71">
        <f t="shared" si="9"/>
        <v>0</v>
      </c>
      <c r="Q67" s="69"/>
      <c r="R67" s="77">
        <f t="shared" si="10"/>
        <v>0</v>
      </c>
      <c r="S67" s="78"/>
      <c r="T67" s="33"/>
      <c r="U67" s="73"/>
      <c r="V67" s="73"/>
      <c r="W67" s="73"/>
      <c r="X67" s="73"/>
      <c r="Y67" s="73"/>
      <c r="Z67" s="73"/>
      <c r="AA67" s="74">
        <f t="shared" si="12"/>
        <v>0</v>
      </c>
      <c r="AB67" s="75"/>
      <c r="AC67" s="74">
        <f t="shared" si="13"/>
        <v>0</v>
      </c>
      <c r="AD67" s="76"/>
      <c r="AE67" s="77">
        <f t="shared" si="14"/>
        <v>0</v>
      </c>
      <c r="AF67" s="78"/>
    </row>
    <row r="68" spans="1:32" ht="27.75" customHeight="1">
      <c r="A68" s="31"/>
      <c r="B68" s="31"/>
      <c r="E68" s="32"/>
      <c r="F68" s="131"/>
      <c r="G68" s="33"/>
      <c r="H68" s="70"/>
      <c r="I68" s="70"/>
      <c r="J68" s="70"/>
      <c r="K68" s="70"/>
      <c r="L68" s="70"/>
      <c r="M68" s="70"/>
      <c r="N68" s="71">
        <f t="shared" si="8"/>
        <v>0</v>
      </c>
      <c r="O68" s="72"/>
      <c r="P68" s="71">
        <f t="shared" si="9"/>
        <v>0</v>
      </c>
      <c r="Q68" s="69"/>
      <c r="R68" s="77">
        <f t="shared" si="10"/>
        <v>0</v>
      </c>
      <c r="S68" s="78"/>
      <c r="T68" s="33"/>
      <c r="U68" s="73"/>
      <c r="V68" s="73"/>
      <c r="W68" s="73"/>
      <c r="X68" s="73"/>
      <c r="Y68" s="73"/>
      <c r="Z68" s="73"/>
      <c r="AA68" s="74">
        <f t="shared" si="12"/>
        <v>0</v>
      </c>
      <c r="AB68" s="75"/>
      <c r="AC68" s="74">
        <f t="shared" si="13"/>
        <v>0</v>
      </c>
      <c r="AD68" s="76"/>
      <c r="AE68" s="77">
        <f t="shared" si="14"/>
        <v>0</v>
      </c>
      <c r="AF68" s="78"/>
    </row>
    <row r="69" spans="1:32" ht="27.75" customHeight="1">
      <c r="A69" s="31"/>
      <c r="B69" s="31"/>
      <c r="E69" s="32"/>
      <c r="F69" s="131"/>
      <c r="G69" s="33"/>
      <c r="H69" s="70"/>
      <c r="I69" s="70"/>
      <c r="J69" s="70"/>
      <c r="K69" s="70"/>
      <c r="L69" s="70"/>
      <c r="M69" s="70"/>
      <c r="N69" s="71">
        <f t="shared" si="8"/>
        <v>0</v>
      </c>
      <c r="O69" s="72"/>
      <c r="P69" s="71">
        <f t="shared" si="9"/>
        <v>0</v>
      </c>
      <c r="Q69" s="69"/>
      <c r="R69" s="77">
        <f t="shared" si="10"/>
        <v>0</v>
      </c>
      <c r="S69" s="78"/>
      <c r="T69" s="33"/>
      <c r="U69" s="73"/>
      <c r="V69" s="73"/>
      <c r="W69" s="73"/>
      <c r="X69" s="73"/>
      <c r="Y69" s="73"/>
      <c r="Z69" s="73"/>
      <c r="AA69" s="74">
        <f t="shared" si="12"/>
        <v>0</v>
      </c>
      <c r="AB69" s="75"/>
      <c r="AC69" s="74">
        <f t="shared" si="13"/>
        <v>0</v>
      </c>
      <c r="AD69" s="76"/>
      <c r="AE69" s="77">
        <f t="shared" si="14"/>
        <v>0</v>
      </c>
      <c r="AF69" s="78"/>
    </row>
    <row r="70" spans="1:32" ht="27.75" customHeight="1">
      <c r="A70" s="31"/>
      <c r="B70" s="31"/>
      <c r="E70" s="32"/>
      <c r="F70" s="131"/>
      <c r="G70" s="33"/>
      <c r="H70" s="70"/>
      <c r="I70" s="70"/>
      <c r="J70" s="70"/>
      <c r="K70" s="70"/>
      <c r="L70" s="70"/>
      <c r="M70" s="70"/>
      <c r="N70" s="71">
        <f t="shared" si="8"/>
        <v>0</v>
      </c>
      <c r="O70" s="72"/>
      <c r="P70" s="71">
        <f t="shared" si="9"/>
        <v>0</v>
      </c>
      <c r="Q70" s="69"/>
      <c r="R70" s="77">
        <f t="shared" si="10"/>
        <v>0</v>
      </c>
      <c r="S70" s="78"/>
      <c r="T70" s="33"/>
      <c r="U70" s="73"/>
      <c r="V70" s="73"/>
      <c r="W70" s="73"/>
      <c r="X70" s="73"/>
      <c r="Y70" s="73"/>
      <c r="Z70" s="73"/>
      <c r="AA70" s="74">
        <f t="shared" si="12"/>
        <v>0</v>
      </c>
      <c r="AB70" s="75"/>
      <c r="AC70" s="74">
        <f t="shared" si="13"/>
        <v>0</v>
      </c>
      <c r="AD70" s="76"/>
      <c r="AE70" s="77">
        <f t="shared" si="14"/>
        <v>0</v>
      </c>
      <c r="AF70" s="78"/>
    </row>
    <row r="71" spans="1:32" ht="27.75" customHeight="1">
      <c r="A71" s="31"/>
      <c r="B71" s="31"/>
      <c r="E71" s="32"/>
      <c r="F71" s="131"/>
      <c r="G71" s="33"/>
      <c r="H71" s="70"/>
      <c r="I71" s="70"/>
      <c r="J71" s="70"/>
      <c r="K71" s="70"/>
      <c r="L71" s="70"/>
      <c r="M71" s="70"/>
      <c r="N71" s="71">
        <f t="shared" si="8"/>
        <v>0</v>
      </c>
      <c r="O71" s="72"/>
      <c r="P71" s="71">
        <f t="shared" si="9"/>
        <v>0</v>
      </c>
      <c r="Q71" s="69"/>
      <c r="R71" s="77">
        <f t="shared" si="10"/>
        <v>0</v>
      </c>
      <c r="S71" s="78"/>
      <c r="T71" s="33"/>
      <c r="U71" s="73"/>
      <c r="V71" s="73"/>
      <c r="W71" s="73"/>
      <c r="X71" s="73"/>
      <c r="Y71" s="73"/>
      <c r="Z71" s="73"/>
      <c r="AA71" s="74">
        <f t="shared" si="12"/>
        <v>0</v>
      </c>
      <c r="AB71" s="75"/>
      <c r="AC71" s="74">
        <f t="shared" si="13"/>
        <v>0</v>
      </c>
      <c r="AD71" s="76"/>
      <c r="AE71" s="77">
        <f t="shared" si="14"/>
        <v>0</v>
      </c>
      <c r="AF71" s="78"/>
    </row>
    <row r="72" spans="1:32" ht="27.75" customHeight="1">
      <c r="A72" s="31"/>
      <c r="B72" s="31"/>
      <c r="E72" s="32"/>
      <c r="F72" s="131"/>
      <c r="G72" s="33"/>
      <c r="H72" s="70"/>
      <c r="I72" s="70"/>
      <c r="J72" s="70"/>
      <c r="K72" s="70"/>
      <c r="L72" s="70"/>
      <c r="M72" s="70"/>
      <c r="N72" s="71">
        <f t="shared" si="8"/>
        <v>0</v>
      </c>
      <c r="O72" s="72"/>
      <c r="P72" s="71">
        <f t="shared" si="9"/>
        <v>0</v>
      </c>
      <c r="Q72" s="69"/>
      <c r="R72" s="77">
        <f t="shared" si="10"/>
        <v>0</v>
      </c>
      <c r="S72" s="78"/>
      <c r="T72" s="33"/>
      <c r="U72" s="73"/>
      <c r="V72" s="73"/>
      <c r="W72" s="73"/>
      <c r="X72" s="73"/>
      <c r="Y72" s="73"/>
      <c r="Z72" s="73"/>
      <c r="AA72" s="74">
        <f t="shared" si="12"/>
        <v>0</v>
      </c>
      <c r="AB72" s="75"/>
      <c r="AC72" s="74">
        <f t="shared" si="13"/>
        <v>0</v>
      </c>
      <c r="AD72" s="76"/>
      <c r="AE72" s="77">
        <f t="shared" si="14"/>
        <v>0</v>
      </c>
      <c r="AF72" s="78"/>
    </row>
    <row r="73" spans="1:6" ht="27.75" customHeight="1">
      <c r="A73" s="31"/>
      <c r="F73" s="131"/>
    </row>
    <row r="74" ht="12.75">
      <c r="F74" s="131"/>
    </row>
    <row r="75" ht="12.75">
      <c r="F75" s="131"/>
    </row>
    <row r="76" ht="12.75">
      <c r="F76" s="131"/>
    </row>
    <row r="77" ht="12.75">
      <c r="F77" s="131"/>
    </row>
    <row r="78" ht="12.75">
      <c r="F78" s="131"/>
    </row>
    <row r="79" ht="12.75">
      <c r="F79" s="131"/>
    </row>
    <row r="80" ht="12.75">
      <c r="F80" s="131"/>
    </row>
    <row r="81" ht="12.75">
      <c r="F81" s="131"/>
    </row>
    <row r="82" ht="12.75">
      <c r="F82" s="131"/>
    </row>
    <row r="83" ht="12.75">
      <c r="F83" s="131"/>
    </row>
    <row r="84" ht="12.75">
      <c r="F84" s="131"/>
    </row>
    <row r="85" ht="12.75">
      <c r="F85" s="131"/>
    </row>
    <row r="86" ht="12.75">
      <c r="F86" s="131"/>
    </row>
    <row r="87" ht="12.75">
      <c r="F87" s="131"/>
    </row>
    <row r="88" ht="12.75">
      <c r="F88" s="131"/>
    </row>
    <row r="89" ht="12.75">
      <c r="F89" s="131"/>
    </row>
    <row r="90" ht="12.75">
      <c r="F90" s="131"/>
    </row>
    <row r="91" ht="12.75">
      <c r="F91" s="131"/>
    </row>
    <row r="92" ht="12.75">
      <c r="F92" s="131"/>
    </row>
    <row r="93" ht="12.75">
      <c r="F93" s="131"/>
    </row>
    <row r="94" ht="12.75">
      <c r="F94" s="131"/>
    </row>
    <row r="95" ht="12.75">
      <c r="F95" s="131"/>
    </row>
    <row r="96" ht="12.75">
      <c r="F96" s="131"/>
    </row>
    <row r="97" ht="12.75">
      <c r="F97" s="131"/>
    </row>
    <row r="98" ht="12.75">
      <c r="F98" s="131"/>
    </row>
    <row r="99" ht="12.75">
      <c r="F99" s="131"/>
    </row>
    <row r="100" ht="12.75">
      <c r="F100" s="131"/>
    </row>
    <row r="101" ht="12.75">
      <c r="F101" s="131"/>
    </row>
    <row r="102" ht="12.75">
      <c r="F102" s="131"/>
    </row>
    <row r="103" ht="12.75">
      <c r="F103" s="131"/>
    </row>
    <row r="104" ht="12.75">
      <c r="F104" s="131"/>
    </row>
    <row r="105" ht="12.75">
      <c r="F105" s="131"/>
    </row>
    <row r="106" ht="12.75">
      <c r="F106" s="131"/>
    </row>
    <row r="107" ht="12.75">
      <c r="F107" s="131"/>
    </row>
    <row r="108" ht="12.75">
      <c r="F108" s="131"/>
    </row>
    <row r="109" ht="12.75">
      <c r="F109" s="131"/>
    </row>
    <row r="110" ht="12.75">
      <c r="F110" s="131"/>
    </row>
    <row r="111" ht="12.75">
      <c r="F111" s="131"/>
    </row>
    <row r="112" ht="12.75">
      <c r="F112" s="131"/>
    </row>
    <row r="113" ht="12.75">
      <c r="F113" s="131"/>
    </row>
    <row r="114" ht="12.75">
      <c r="F114" s="131"/>
    </row>
    <row r="115" ht="12.75">
      <c r="F115" s="131"/>
    </row>
    <row r="116" ht="12.75">
      <c r="F116" s="131"/>
    </row>
    <row r="117" ht="12.75">
      <c r="F117" s="131"/>
    </row>
    <row r="118" ht="12.75">
      <c r="F118" s="131"/>
    </row>
    <row r="119" ht="12.75">
      <c r="F119" s="131"/>
    </row>
    <row r="120" ht="12.75">
      <c r="F120" s="131"/>
    </row>
    <row r="121" ht="12.75">
      <c r="F121" s="131"/>
    </row>
    <row r="122" ht="12.75">
      <c r="F122" s="131"/>
    </row>
    <row r="123" ht="12.75">
      <c r="F123" s="131"/>
    </row>
    <row r="124" ht="12.75">
      <c r="F124" s="131"/>
    </row>
    <row r="125" ht="12.75">
      <c r="F125" s="131"/>
    </row>
    <row r="126" ht="12.75">
      <c r="F126" s="131"/>
    </row>
    <row r="127" ht="12.75">
      <c r="F127" s="131"/>
    </row>
    <row r="128" ht="12.75">
      <c r="F128" s="131"/>
    </row>
    <row r="129" ht="12.75">
      <c r="F129" s="131"/>
    </row>
    <row r="130" ht="12.75">
      <c r="F130" s="131"/>
    </row>
    <row r="131" ht="12.75">
      <c r="F131" s="131"/>
    </row>
    <row r="132" ht="12.75">
      <c r="F132" s="131"/>
    </row>
    <row r="133" ht="12.75">
      <c r="F133" s="131"/>
    </row>
    <row r="134" ht="12.75">
      <c r="F134" s="131"/>
    </row>
    <row r="135" ht="12.75">
      <c r="F135" s="131"/>
    </row>
    <row r="136" ht="12.75">
      <c r="F136" s="131"/>
    </row>
    <row r="137" ht="12.75">
      <c r="F137" s="131"/>
    </row>
    <row r="138" ht="12.75">
      <c r="F138" s="131"/>
    </row>
    <row r="139" ht="12.75">
      <c r="F139" s="131"/>
    </row>
    <row r="140" ht="12.75">
      <c r="F140" s="131"/>
    </row>
    <row r="141" ht="12.75">
      <c r="F141" s="131"/>
    </row>
    <row r="142" ht="12.75">
      <c r="F142" s="131"/>
    </row>
    <row r="143" ht="12.75">
      <c r="F143" s="131"/>
    </row>
    <row r="144" ht="12.75">
      <c r="F144" s="131"/>
    </row>
    <row r="145" ht="12.75">
      <c r="F145" s="131"/>
    </row>
    <row r="146" ht="12.75">
      <c r="F146" s="131"/>
    </row>
    <row r="147" ht="12.75">
      <c r="F147" s="131"/>
    </row>
    <row r="148" ht="12.75">
      <c r="F148" s="131"/>
    </row>
    <row r="149" ht="12.75">
      <c r="F149" s="131"/>
    </row>
    <row r="150" ht="12.75">
      <c r="F150" s="131"/>
    </row>
    <row r="151" ht="12.75">
      <c r="F151" s="131"/>
    </row>
    <row r="152" ht="12.75">
      <c r="F152" s="131"/>
    </row>
    <row r="153" ht="12.75">
      <c r="F153" s="131"/>
    </row>
    <row r="154" ht="12.75">
      <c r="F154" s="131"/>
    </row>
    <row r="155" ht="12.75">
      <c r="F155" s="131"/>
    </row>
    <row r="156" ht="12.75">
      <c r="F156" s="131"/>
    </row>
    <row r="157" ht="12.75">
      <c r="F157" s="131"/>
    </row>
    <row r="158" ht="12.75">
      <c r="F158" s="131"/>
    </row>
    <row r="159" ht="12.75">
      <c r="F159" s="131"/>
    </row>
    <row r="160" ht="12.75">
      <c r="F160" s="131"/>
    </row>
    <row r="161" ht="12.75">
      <c r="F161" s="131"/>
    </row>
    <row r="162" ht="12.75">
      <c r="F162" s="131"/>
    </row>
    <row r="163" ht="12.75">
      <c r="F163" s="131"/>
    </row>
    <row r="164" ht="12.75">
      <c r="F164" s="131"/>
    </row>
    <row r="165" ht="12.75">
      <c r="F165" s="131"/>
    </row>
    <row r="166" ht="12.75">
      <c r="F166" s="131"/>
    </row>
    <row r="167" ht="12.75">
      <c r="F167" s="131"/>
    </row>
    <row r="168" ht="12.75">
      <c r="F168" s="131"/>
    </row>
    <row r="169" ht="12.75">
      <c r="F169" s="131"/>
    </row>
    <row r="170" ht="12.75">
      <c r="F170" s="131"/>
    </row>
    <row r="171" ht="12.75">
      <c r="F171" s="131"/>
    </row>
    <row r="172" ht="12.75">
      <c r="F172" s="131"/>
    </row>
    <row r="173" ht="12.75">
      <c r="F173" s="131"/>
    </row>
    <row r="174" ht="12.75">
      <c r="F174" s="131"/>
    </row>
    <row r="175" ht="12.75">
      <c r="F175" s="131"/>
    </row>
    <row r="176" ht="12.75">
      <c r="F176" s="131"/>
    </row>
    <row r="177" ht="12.75">
      <c r="F177" s="131"/>
    </row>
    <row r="178" ht="12.75">
      <c r="F178" s="131"/>
    </row>
    <row r="179" ht="12.75">
      <c r="F179" s="131"/>
    </row>
    <row r="180" ht="12.75">
      <c r="F180" s="131"/>
    </row>
    <row r="181" ht="12.75">
      <c r="F181" s="131"/>
    </row>
    <row r="182" ht="12.75">
      <c r="F182" s="131"/>
    </row>
    <row r="183" ht="12.75">
      <c r="F183" s="131"/>
    </row>
    <row r="184" ht="12.75">
      <c r="F184" s="131"/>
    </row>
    <row r="185" ht="12.75">
      <c r="F185" s="131"/>
    </row>
    <row r="186" ht="12.75">
      <c r="F186" s="131"/>
    </row>
    <row r="187" ht="12.75">
      <c r="F187" s="131"/>
    </row>
    <row r="188" ht="12.75">
      <c r="F188" s="131"/>
    </row>
    <row r="189" ht="12.75">
      <c r="F189" s="131"/>
    </row>
    <row r="190" ht="12.75">
      <c r="F190" s="131"/>
    </row>
    <row r="191" ht="12.75">
      <c r="F191" s="131"/>
    </row>
    <row r="192" ht="12.75">
      <c r="F192" s="131"/>
    </row>
    <row r="193" ht="12.75">
      <c r="F193" s="131"/>
    </row>
    <row r="194" ht="12.75">
      <c r="F194" s="131"/>
    </row>
    <row r="195" ht="12.75">
      <c r="F195" s="131"/>
    </row>
    <row r="196" ht="12.75">
      <c r="F196" s="131"/>
    </row>
    <row r="197" ht="12.75">
      <c r="F197" s="131"/>
    </row>
    <row r="198" ht="12.75">
      <c r="F198" s="131"/>
    </row>
    <row r="199" ht="12.75">
      <c r="F199" s="131"/>
    </row>
    <row r="200" ht="12.75">
      <c r="F200" s="131"/>
    </row>
    <row r="201" ht="12.75">
      <c r="F201" s="131"/>
    </row>
    <row r="202" ht="12.75">
      <c r="F202" s="131"/>
    </row>
    <row r="203" ht="12.75">
      <c r="F203" s="131"/>
    </row>
    <row r="204" ht="12.75">
      <c r="F204" s="131"/>
    </row>
    <row r="205" ht="12.75">
      <c r="F205" s="131"/>
    </row>
    <row r="206" ht="12.75">
      <c r="F206" s="131"/>
    </row>
    <row r="207" ht="12.75">
      <c r="F207" s="131"/>
    </row>
    <row r="208" ht="12.75">
      <c r="F208" s="131"/>
    </row>
    <row r="209" ht="12.75">
      <c r="F209" s="131"/>
    </row>
    <row r="210" ht="12.75">
      <c r="F210" s="131"/>
    </row>
    <row r="211" ht="12.75">
      <c r="F211" s="131"/>
    </row>
    <row r="212" ht="12.75">
      <c r="F212" s="131"/>
    </row>
    <row r="213" ht="12.75">
      <c r="F213" s="131"/>
    </row>
    <row r="214" ht="12.75">
      <c r="F214" s="131"/>
    </row>
    <row r="215" ht="12.75">
      <c r="F215" s="131"/>
    </row>
    <row r="216" ht="12.75">
      <c r="F216" s="131"/>
    </row>
    <row r="217" ht="12.75">
      <c r="F217" s="131"/>
    </row>
    <row r="218" ht="12.75">
      <c r="F218" s="131"/>
    </row>
    <row r="219" ht="12.75">
      <c r="F219" s="131"/>
    </row>
    <row r="220" ht="12.75">
      <c r="F220" s="131"/>
    </row>
    <row r="221" ht="12.75">
      <c r="F221" s="131"/>
    </row>
    <row r="222" ht="12.75">
      <c r="F222" s="131"/>
    </row>
    <row r="223" ht="12.75">
      <c r="F223" s="131"/>
    </row>
    <row r="224" ht="12.75">
      <c r="F224" s="131"/>
    </row>
    <row r="225" ht="12.75">
      <c r="F225" s="131"/>
    </row>
    <row r="226" ht="12.75">
      <c r="F226" s="131"/>
    </row>
    <row r="227" ht="12.75">
      <c r="F227" s="131"/>
    </row>
    <row r="228" ht="12.75">
      <c r="F228" s="131"/>
    </row>
    <row r="229" ht="12.75">
      <c r="F229" s="131"/>
    </row>
    <row r="230" ht="12.75">
      <c r="F230" s="131"/>
    </row>
    <row r="231" ht="12.75">
      <c r="F231" s="131"/>
    </row>
    <row r="232" ht="12.75">
      <c r="F232" s="131"/>
    </row>
    <row r="233" ht="12.75">
      <c r="F233" s="131"/>
    </row>
    <row r="234" ht="12.75">
      <c r="F234" s="131"/>
    </row>
    <row r="235" ht="12.75">
      <c r="F235" s="131"/>
    </row>
    <row r="236" ht="12.75">
      <c r="F236" s="131"/>
    </row>
    <row r="237" ht="12.75">
      <c r="F237" s="131"/>
    </row>
    <row r="238" ht="12.75">
      <c r="F238" s="131"/>
    </row>
    <row r="239" ht="12.75">
      <c r="F239" s="131"/>
    </row>
    <row r="240" ht="12.75">
      <c r="F240" s="131"/>
    </row>
    <row r="241" ht="12.75">
      <c r="F241" s="131"/>
    </row>
    <row r="242" ht="12.75">
      <c r="F242" s="131"/>
    </row>
    <row r="243" ht="12.75">
      <c r="F243" s="131"/>
    </row>
    <row r="244" ht="12.75">
      <c r="F244" s="131"/>
    </row>
    <row r="245" ht="12.75">
      <c r="F245" s="131"/>
    </row>
    <row r="246" ht="12.75">
      <c r="F246" s="131"/>
    </row>
    <row r="247" ht="12.75">
      <c r="F247" s="131"/>
    </row>
    <row r="248" ht="12.75">
      <c r="F248" s="131"/>
    </row>
    <row r="249" ht="12.75">
      <c r="F249" s="131"/>
    </row>
    <row r="250" ht="12.75">
      <c r="F250" s="131"/>
    </row>
    <row r="251" ht="12.75">
      <c r="F251" s="131"/>
    </row>
    <row r="252" ht="12.75">
      <c r="F252" s="131"/>
    </row>
    <row r="253" ht="12.75">
      <c r="F253" s="131"/>
    </row>
    <row r="254" ht="12.75">
      <c r="F254" s="131"/>
    </row>
    <row r="255" ht="12.75">
      <c r="F255" s="131"/>
    </row>
    <row r="256" ht="12.75">
      <c r="F256" s="131"/>
    </row>
    <row r="257" ht="12.75">
      <c r="F257" s="131"/>
    </row>
    <row r="258" ht="12.75">
      <c r="F258" s="131"/>
    </row>
    <row r="259" ht="12.75">
      <c r="F259" s="131"/>
    </row>
    <row r="260" ht="12.75">
      <c r="F260" s="131"/>
    </row>
    <row r="261" ht="12.75">
      <c r="F261" s="131"/>
    </row>
    <row r="262" ht="12.75">
      <c r="F262" s="131"/>
    </row>
    <row r="263" ht="12.75">
      <c r="F263" s="131"/>
    </row>
    <row r="264" ht="12.75">
      <c r="F264" s="131"/>
    </row>
    <row r="265" ht="12.75">
      <c r="F265" s="131"/>
    </row>
    <row r="266" ht="12.75">
      <c r="F266" s="131"/>
    </row>
    <row r="267" ht="12.75">
      <c r="F267" s="131"/>
    </row>
    <row r="268" ht="12.75">
      <c r="F268" s="131"/>
    </row>
    <row r="269" ht="12.75">
      <c r="F269" s="131"/>
    </row>
    <row r="270" ht="12.75">
      <c r="F270" s="131"/>
    </row>
    <row r="271" ht="12.75">
      <c r="F271" s="131"/>
    </row>
    <row r="272" ht="12.75">
      <c r="F272" s="131"/>
    </row>
    <row r="273" ht="12.75">
      <c r="F273" s="131"/>
    </row>
    <row r="274" ht="12.75">
      <c r="F274" s="131"/>
    </row>
    <row r="275" ht="12.75">
      <c r="F275" s="131"/>
    </row>
    <row r="276" ht="12.75">
      <c r="F276" s="131"/>
    </row>
    <row r="277" ht="12.75">
      <c r="F277" s="131"/>
    </row>
    <row r="278" ht="12.75">
      <c r="F278" s="131"/>
    </row>
    <row r="279" ht="12.75">
      <c r="F279" s="131"/>
    </row>
    <row r="280" ht="12.75">
      <c r="F280" s="131"/>
    </row>
    <row r="281" ht="12.75">
      <c r="F281" s="131"/>
    </row>
    <row r="282" ht="12.75">
      <c r="F282" s="131"/>
    </row>
    <row r="283" ht="12.75">
      <c r="F283" s="131"/>
    </row>
    <row r="284" ht="12.75">
      <c r="F284" s="131"/>
    </row>
    <row r="285" ht="12.75">
      <c r="F285" s="131"/>
    </row>
    <row r="286" ht="12.75">
      <c r="F286" s="131"/>
    </row>
    <row r="287" ht="12.75">
      <c r="F287" s="131"/>
    </row>
    <row r="288" ht="12.75">
      <c r="F288" s="131"/>
    </row>
    <row r="289" ht="12.75">
      <c r="F289" s="131"/>
    </row>
    <row r="290" ht="12.75">
      <c r="F290" s="131"/>
    </row>
    <row r="291" ht="12.75">
      <c r="F291" s="131"/>
    </row>
    <row r="292" ht="12.75">
      <c r="F292" s="131"/>
    </row>
    <row r="293" ht="12.75">
      <c r="F293" s="131"/>
    </row>
    <row r="294" ht="12.75">
      <c r="F294" s="131"/>
    </row>
    <row r="295" ht="12.75">
      <c r="F295" s="131"/>
    </row>
    <row r="296" ht="12.75">
      <c r="F296" s="131"/>
    </row>
    <row r="297" ht="12.75">
      <c r="F297" s="131"/>
    </row>
    <row r="298" ht="12.75">
      <c r="F298" s="131"/>
    </row>
    <row r="299" ht="12.75">
      <c r="F299" s="131"/>
    </row>
    <row r="300" ht="12.75">
      <c r="F300" s="131"/>
    </row>
    <row r="301" ht="12.75">
      <c r="F301" s="131"/>
    </row>
    <row r="302" ht="12.75">
      <c r="F302" s="131"/>
    </row>
    <row r="303" ht="12.75">
      <c r="F303" s="131"/>
    </row>
    <row r="304" ht="12.75">
      <c r="F304" s="131"/>
    </row>
    <row r="305" ht="12.75">
      <c r="F305" s="131"/>
    </row>
    <row r="306" ht="12.75">
      <c r="F306" s="131"/>
    </row>
    <row r="307" ht="12.75">
      <c r="F307" s="131"/>
    </row>
    <row r="308" ht="12.75">
      <c r="F308" s="131"/>
    </row>
    <row r="309" ht="12.75">
      <c r="F309" s="131"/>
    </row>
    <row r="310" ht="12.75">
      <c r="F310" s="131"/>
    </row>
    <row r="311" ht="12.75">
      <c r="F311" s="131"/>
    </row>
    <row r="312" ht="12.75">
      <c r="F312" s="131"/>
    </row>
    <row r="313" ht="12.75">
      <c r="F313" s="131"/>
    </row>
    <row r="314" ht="12.75">
      <c r="F314" s="131"/>
    </row>
    <row r="315" ht="12.75">
      <c r="F315" s="131"/>
    </row>
    <row r="316" ht="12.75">
      <c r="F316" s="131"/>
    </row>
    <row r="317" ht="12.75">
      <c r="F317" s="131"/>
    </row>
    <row r="318" ht="12.75">
      <c r="F318" s="131"/>
    </row>
    <row r="319" ht="12.75">
      <c r="F319" s="131"/>
    </row>
    <row r="320" ht="12.75">
      <c r="F320" s="131"/>
    </row>
    <row r="321" ht="12.75">
      <c r="F321" s="131"/>
    </row>
    <row r="322" ht="12.75">
      <c r="F322" s="131"/>
    </row>
    <row r="323" ht="12.75">
      <c r="F323" s="131"/>
    </row>
    <row r="324" ht="12.75">
      <c r="F324" s="131"/>
    </row>
    <row r="325" ht="12.75">
      <c r="F325" s="131"/>
    </row>
    <row r="326" ht="12.75">
      <c r="F326" s="131"/>
    </row>
    <row r="327" ht="12.75">
      <c r="F327" s="131"/>
    </row>
    <row r="328" ht="12.75">
      <c r="F328" s="131"/>
    </row>
    <row r="329" ht="12.75">
      <c r="F329" s="131"/>
    </row>
    <row r="330" ht="12.75">
      <c r="F330" s="131"/>
    </row>
    <row r="331" ht="12.75">
      <c r="F331" s="131"/>
    </row>
    <row r="332" ht="12.75">
      <c r="F332" s="131"/>
    </row>
    <row r="333" ht="12.75">
      <c r="F333" s="131"/>
    </row>
    <row r="334" ht="12.75">
      <c r="F334" s="131"/>
    </row>
    <row r="335" ht="12.75">
      <c r="F335" s="131"/>
    </row>
    <row r="336" ht="12.75">
      <c r="F336" s="131"/>
    </row>
    <row r="337" ht="12.75">
      <c r="F337" s="131"/>
    </row>
    <row r="338" ht="12.75">
      <c r="F338" s="131"/>
    </row>
    <row r="339" ht="12.75">
      <c r="F339" s="131"/>
    </row>
    <row r="340" ht="12.75">
      <c r="F340" s="131"/>
    </row>
    <row r="341" ht="12.75">
      <c r="F341" s="131"/>
    </row>
    <row r="342" ht="12.75">
      <c r="F342" s="131"/>
    </row>
    <row r="343" ht="12.75">
      <c r="F343" s="131"/>
    </row>
    <row r="344" ht="12.75">
      <c r="F344" s="131"/>
    </row>
    <row r="345" ht="12.75">
      <c r="F345" s="131"/>
    </row>
    <row r="346" ht="12.75">
      <c r="F346" s="131"/>
    </row>
    <row r="347" ht="12.75">
      <c r="F347" s="131"/>
    </row>
    <row r="348" ht="12.75">
      <c r="F348" s="131"/>
    </row>
    <row r="349" ht="12.75">
      <c r="F349" s="131"/>
    </row>
    <row r="350" ht="12.75">
      <c r="F350" s="131"/>
    </row>
    <row r="351" ht="12.75">
      <c r="F351" s="131"/>
    </row>
    <row r="352" ht="12.75">
      <c r="F352" s="131"/>
    </row>
    <row r="353" ht="12.75">
      <c r="F353" s="131"/>
    </row>
    <row r="354" ht="12.75">
      <c r="F354" s="131"/>
    </row>
    <row r="355" ht="12.75">
      <c r="F355" s="131"/>
    </row>
    <row r="356" ht="12.75">
      <c r="F356" s="131"/>
    </row>
    <row r="357" ht="12.75">
      <c r="F357" s="131"/>
    </row>
    <row r="358" ht="12.75">
      <c r="F358" s="131"/>
    </row>
    <row r="359" ht="12.75">
      <c r="F359" s="131"/>
    </row>
    <row r="360" ht="12.75">
      <c r="F360" s="131"/>
    </row>
    <row r="361" ht="12.75">
      <c r="F361" s="131"/>
    </row>
    <row r="362" ht="12.75">
      <c r="F362" s="131"/>
    </row>
    <row r="363" ht="12.75">
      <c r="F363" s="131"/>
    </row>
    <row r="364" ht="12.75">
      <c r="F364" s="131"/>
    </row>
    <row r="365" ht="12.75">
      <c r="F365" s="131"/>
    </row>
    <row r="366" ht="12.75">
      <c r="F366" s="131"/>
    </row>
    <row r="367" ht="12.75">
      <c r="F367" s="131"/>
    </row>
    <row r="368" ht="12.75">
      <c r="F368" s="131"/>
    </row>
    <row r="369" ht="12.75">
      <c r="F369" s="131"/>
    </row>
    <row r="370" ht="12.75">
      <c r="F370" s="131"/>
    </row>
    <row r="371" ht="12.75">
      <c r="F371" s="131"/>
    </row>
    <row r="372" ht="12.75">
      <c r="F372" s="131"/>
    </row>
    <row r="373" ht="12.75">
      <c r="F373" s="131"/>
    </row>
    <row r="374" ht="12.75">
      <c r="F374" s="131"/>
    </row>
    <row r="375" ht="12.75">
      <c r="F375" s="131"/>
    </row>
    <row r="376" ht="12.75">
      <c r="F376" s="131"/>
    </row>
    <row r="377" ht="12.75">
      <c r="F377" s="131"/>
    </row>
    <row r="378" ht="12.75">
      <c r="F378" s="131"/>
    </row>
    <row r="379" ht="12.75">
      <c r="F379" s="131"/>
    </row>
    <row r="380" ht="12.75">
      <c r="F380" s="131"/>
    </row>
    <row r="381" ht="12.75">
      <c r="F381" s="131"/>
    </row>
    <row r="382" ht="12.75">
      <c r="F382" s="131"/>
    </row>
    <row r="383" ht="12.75">
      <c r="F383" s="131"/>
    </row>
    <row r="384" ht="12.75">
      <c r="F384" s="131"/>
    </row>
    <row r="385" ht="12.75">
      <c r="F385" s="131"/>
    </row>
    <row r="386" ht="12.75">
      <c r="F386" s="131"/>
    </row>
    <row r="387" ht="12.75">
      <c r="F387" s="131"/>
    </row>
    <row r="388" ht="12.75">
      <c r="F388" s="131"/>
    </row>
    <row r="389" ht="12.75">
      <c r="F389" s="131"/>
    </row>
    <row r="390" ht="12.75">
      <c r="F390" s="131"/>
    </row>
    <row r="391" ht="12.75">
      <c r="F391" s="131"/>
    </row>
    <row r="392" ht="12.75">
      <c r="F392" s="131"/>
    </row>
    <row r="393" ht="12.75">
      <c r="F393" s="131"/>
    </row>
    <row r="394" ht="12.75">
      <c r="F394" s="131"/>
    </row>
    <row r="395" ht="12.75">
      <c r="F395" s="131"/>
    </row>
    <row r="396" ht="12.75">
      <c r="F396" s="131"/>
    </row>
    <row r="397" ht="12.75">
      <c r="F397" s="131"/>
    </row>
    <row r="398" ht="12.75">
      <c r="F398" s="131"/>
    </row>
    <row r="399" ht="12.75">
      <c r="F399" s="131"/>
    </row>
    <row r="400" ht="12.75">
      <c r="F400" s="131"/>
    </row>
    <row r="401" ht="12.75">
      <c r="F401" s="131"/>
    </row>
    <row r="402" ht="12.75">
      <c r="F402" s="131"/>
    </row>
    <row r="403" ht="12.75">
      <c r="F403" s="131"/>
    </row>
    <row r="404" ht="12.75">
      <c r="F404" s="131"/>
    </row>
    <row r="405" ht="12.75">
      <c r="F405" s="131"/>
    </row>
    <row r="406" ht="12.75">
      <c r="F406" s="131"/>
    </row>
    <row r="407" ht="12.75">
      <c r="F407" s="131"/>
    </row>
    <row r="408" ht="12.75">
      <c r="F408" s="131"/>
    </row>
    <row r="409" ht="12.75">
      <c r="F409" s="131"/>
    </row>
    <row r="410" ht="12.75">
      <c r="F410" s="131"/>
    </row>
    <row r="411" ht="12.75">
      <c r="F411" s="131"/>
    </row>
    <row r="412" ht="12.75">
      <c r="F412" s="131"/>
    </row>
    <row r="413" ht="12.75">
      <c r="F413" s="131"/>
    </row>
    <row r="414" ht="12.75">
      <c r="F414" s="131"/>
    </row>
    <row r="415" ht="12.75">
      <c r="F415" s="131"/>
    </row>
    <row r="416" ht="12.75">
      <c r="F416" s="131"/>
    </row>
    <row r="417" ht="12.75">
      <c r="F417" s="131"/>
    </row>
    <row r="418" ht="12.75">
      <c r="F418" s="131"/>
    </row>
    <row r="419" ht="12.75">
      <c r="F419" s="131"/>
    </row>
    <row r="420" ht="12.75">
      <c r="F420" s="131"/>
    </row>
    <row r="421" ht="12.75">
      <c r="F421" s="131"/>
    </row>
    <row r="422" ht="12.75">
      <c r="F422" s="131"/>
    </row>
    <row r="423" ht="12.75">
      <c r="F423" s="131"/>
    </row>
    <row r="424" ht="12.75">
      <c r="F424" s="131"/>
    </row>
    <row r="425" ht="12.75">
      <c r="F425" s="131"/>
    </row>
    <row r="426" ht="12.75">
      <c r="F426" s="131"/>
    </row>
    <row r="427" ht="12.75">
      <c r="F427" s="131"/>
    </row>
    <row r="428" ht="12.75">
      <c r="F428" s="131"/>
    </row>
    <row r="429" ht="12.75">
      <c r="F429" s="131"/>
    </row>
    <row r="430" ht="12.75">
      <c r="F430" s="131"/>
    </row>
    <row r="431" ht="12.75">
      <c r="F431" s="131"/>
    </row>
    <row r="432" ht="12.75">
      <c r="F432" s="131"/>
    </row>
    <row r="433" ht="12.75">
      <c r="F433" s="131"/>
    </row>
    <row r="434" ht="12.75">
      <c r="F434" s="131"/>
    </row>
    <row r="435" ht="12.75">
      <c r="F435" s="131"/>
    </row>
    <row r="436" ht="12.75">
      <c r="F436" s="131"/>
    </row>
    <row r="437" ht="12.75">
      <c r="F437" s="131"/>
    </row>
    <row r="438" ht="12.75">
      <c r="F438" s="131"/>
    </row>
    <row r="439" ht="12.75">
      <c r="F439" s="131"/>
    </row>
    <row r="440" ht="12.75">
      <c r="F440" s="131"/>
    </row>
    <row r="441" ht="12.75">
      <c r="F441" s="131"/>
    </row>
    <row r="442" ht="12.75">
      <c r="F442" s="131"/>
    </row>
    <row r="443" ht="12.75">
      <c r="F443" s="131"/>
    </row>
    <row r="444" ht="12.75">
      <c r="F444" s="131"/>
    </row>
    <row r="445" ht="12.75">
      <c r="F445" s="131"/>
    </row>
    <row r="446" ht="12.75">
      <c r="F446" s="131"/>
    </row>
    <row r="447" ht="12.75">
      <c r="F447" s="131"/>
    </row>
    <row r="448" ht="12.75">
      <c r="F448" s="131"/>
    </row>
    <row r="449" ht="12.75">
      <c r="F449" s="131"/>
    </row>
    <row r="450" ht="12.75">
      <c r="F450" s="131"/>
    </row>
    <row r="451" ht="12.75">
      <c r="F451" s="131"/>
    </row>
    <row r="452" ht="12.75">
      <c r="F452" s="131"/>
    </row>
    <row r="453" ht="12.75">
      <c r="F453" s="131"/>
    </row>
    <row r="454" ht="12.75">
      <c r="F454" s="131"/>
    </row>
    <row r="455" ht="12.75">
      <c r="F455" s="131"/>
    </row>
    <row r="456" ht="12.75">
      <c r="F456" s="131"/>
    </row>
    <row r="457" ht="12.75">
      <c r="F457" s="131"/>
    </row>
    <row r="458" ht="12.75">
      <c r="F458" s="131"/>
    </row>
    <row r="459" ht="12.75">
      <c r="F459" s="131"/>
    </row>
    <row r="460" ht="12.75">
      <c r="F460" s="131"/>
    </row>
    <row r="461" ht="12.75">
      <c r="F461" s="131"/>
    </row>
    <row r="462" ht="12.75">
      <c r="F462" s="131"/>
    </row>
    <row r="463" ht="12.75">
      <c r="F463" s="131"/>
    </row>
    <row r="464" ht="12.75">
      <c r="F464" s="131"/>
    </row>
    <row r="465" ht="12.75">
      <c r="F465" s="131"/>
    </row>
    <row r="466" ht="12.75">
      <c r="F466" s="131"/>
    </row>
    <row r="467" ht="12.75">
      <c r="F467" s="131"/>
    </row>
    <row r="468" ht="12.75">
      <c r="F468" s="131"/>
    </row>
    <row r="469" ht="12.75">
      <c r="F469" s="131"/>
    </row>
    <row r="470" ht="12.75">
      <c r="F470" s="131"/>
    </row>
    <row r="471" ht="12.75">
      <c r="F471" s="131"/>
    </row>
    <row r="472" ht="12.75">
      <c r="F472" s="131"/>
    </row>
    <row r="473" ht="12.75">
      <c r="F473" s="131"/>
    </row>
    <row r="474" ht="12.75">
      <c r="F474" s="131"/>
    </row>
    <row r="475" ht="12.75">
      <c r="F475" s="131"/>
    </row>
    <row r="476" ht="12.75">
      <c r="F476" s="131"/>
    </row>
    <row r="477" ht="12.75">
      <c r="F477" s="131"/>
    </row>
    <row r="478" ht="12.75">
      <c r="F478" s="131"/>
    </row>
    <row r="479" ht="12.75">
      <c r="F479" s="131"/>
    </row>
    <row r="480" ht="12.75">
      <c r="F480" s="131"/>
    </row>
    <row r="481" ht="12.75">
      <c r="F481" s="131"/>
    </row>
    <row r="482" ht="12.75">
      <c r="F482" s="131"/>
    </row>
    <row r="483" ht="12.75">
      <c r="F483" s="131"/>
    </row>
    <row r="484" ht="12.75">
      <c r="F484" s="131"/>
    </row>
    <row r="485" ht="12.75">
      <c r="F485" s="131"/>
    </row>
    <row r="486" ht="12.75">
      <c r="F486" s="131"/>
    </row>
    <row r="487" ht="12.75">
      <c r="F487" s="131"/>
    </row>
    <row r="488" ht="12.75">
      <c r="F488" s="131"/>
    </row>
    <row r="489" ht="12.75">
      <c r="F489" s="131"/>
    </row>
    <row r="490" ht="12.75">
      <c r="F490" s="131"/>
    </row>
    <row r="491" ht="12.75">
      <c r="F491" s="131"/>
    </row>
    <row r="492" ht="12.75">
      <c r="F492" s="131"/>
    </row>
    <row r="493" ht="12.75">
      <c r="F493" s="131"/>
    </row>
    <row r="494" ht="12.75">
      <c r="F494" s="131"/>
    </row>
    <row r="495" ht="12.75">
      <c r="F495" s="131"/>
    </row>
    <row r="496" ht="12.75">
      <c r="F496" s="131"/>
    </row>
    <row r="497" ht="12.75">
      <c r="F497" s="131"/>
    </row>
    <row r="498" ht="12.75">
      <c r="F498" s="131"/>
    </row>
    <row r="499" ht="12.75">
      <c r="F499" s="131"/>
    </row>
    <row r="500" ht="12.75">
      <c r="F500" s="131"/>
    </row>
    <row r="501" ht="12.75">
      <c r="F501" s="131"/>
    </row>
    <row r="502" ht="12.75">
      <c r="F502" s="131"/>
    </row>
    <row r="503" ht="12.75">
      <c r="F503" s="131"/>
    </row>
    <row r="504" ht="12.75">
      <c r="F504" s="131"/>
    </row>
    <row r="505" ht="12.75">
      <c r="F505" s="131"/>
    </row>
    <row r="506" ht="12.75">
      <c r="F506" s="131"/>
    </row>
    <row r="507" ht="12.75">
      <c r="F507" s="131"/>
    </row>
    <row r="508" ht="12.75">
      <c r="F508" s="131"/>
    </row>
    <row r="509" ht="12.75">
      <c r="F509" s="131"/>
    </row>
    <row r="510" ht="12.75">
      <c r="F510" s="131"/>
    </row>
    <row r="511" ht="12.75">
      <c r="F511" s="131"/>
    </row>
    <row r="512" ht="12.75">
      <c r="F512" s="131"/>
    </row>
    <row r="513" ht="12.75">
      <c r="F513" s="131"/>
    </row>
    <row r="514" ht="12.75">
      <c r="F514" s="131"/>
    </row>
    <row r="515" ht="12.75">
      <c r="F515" s="131"/>
    </row>
    <row r="516" ht="12.75">
      <c r="F516" s="131"/>
    </row>
    <row r="517" ht="12.75">
      <c r="F517" s="131"/>
    </row>
    <row r="518" ht="12.75">
      <c r="F518" s="131"/>
    </row>
    <row r="519" ht="12.75">
      <c r="F519" s="131"/>
    </row>
    <row r="520" ht="12.75">
      <c r="F520" s="131"/>
    </row>
    <row r="521" ht="12.75">
      <c r="F521" s="131"/>
    </row>
    <row r="522" ht="12.75">
      <c r="F522" s="131"/>
    </row>
    <row r="523" ht="12.75">
      <c r="F523" s="131"/>
    </row>
    <row r="524" ht="12.75">
      <c r="F524" s="131"/>
    </row>
    <row r="525" ht="12.75">
      <c r="F525" s="131"/>
    </row>
    <row r="526" ht="12.75">
      <c r="F526" s="131"/>
    </row>
    <row r="527" ht="12.75">
      <c r="F527" s="131"/>
    </row>
    <row r="528" ht="12.75">
      <c r="F528" s="131"/>
    </row>
    <row r="529" ht="12.75">
      <c r="F529" s="131"/>
    </row>
    <row r="530" ht="12.75">
      <c r="F530" s="131"/>
    </row>
    <row r="531" ht="12.75">
      <c r="F531" s="131"/>
    </row>
    <row r="532" ht="12.75">
      <c r="F532" s="131"/>
    </row>
    <row r="533" ht="12.75">
      <c r="F533" s="131"/>
    </row>
    <row r="534" ht="12.75">
      <c r="F534" s="131"/>
    </row>
    <row r="535" ht="12.75">
      <c r="F535" s="131"/>
    </row>
    <row r="536" ht="12.75">
      <c r="F536" s="131"/>
    </row>
    <row r="537" ht="12.75">
      <c r="F537" s="131"/>
    </row>
    <row r="538" ht="12.75">
      <c r="F538" s="131"/>
    </row>
    <row r="539" ht="12.75">
      <c r="F539" s="131"/>
    </row>
    <row r="540" ht="12.75">
      <c r="F540" s="131"/>
    </row>
    <row r="541" ht="12.75">
      <c r="F541" s="131"/>
    </row>
    <row r="542" ht="12.75">
      <c r="F542" s="131"/>
    </row>
    <row r="543" ht="12.75">
      <c r="F543" s="131"/>
    </row>
    <row r="544" ht="12.75">
      <c r="F544" s="131"/>
    </row>
    <row r="545" ht="12.75">
      <c r="F545" s="131"/>
    </row>
    <row r="546" ht="12.75">
      <c r="F546" s="131"/>
    </row>
    <row r="547" ht="12.75">
      <c r="F547" s="131"/>
    </row>
    <row r="548" ht="12.75">
      <c r="F548" s="131"/>
    </row>
    <row r="549" ht="12.75">
      <c r="F549" s="131"/>
    </row>
    <row r="550" ht="12.75">
      <c r="F550" s="131"/>
    </row>
    <row r="551" ht="12.75">
      <c r="F551" s="131"/>
    </row>
    <row r="552" ht="12.75">
      <c r="F552" s="131"/>
    </row>
    <row r="553" ht="12.75">
      <c r="F553" s="131"/>
    </row>
    <row r="554" ht="12.75">
      <c r="F554" s="131"/>
    </row>
    <row r="555" ht="12.75">
      <c r="F555" s="131"/>
    </row>
    <row r="556" ht="12.75">
      <c r="F556" s="131"/>
    </row>
    <row r="557" ht="12.75">
      <c r="F557" s="131"/>
    </row>
    <row r="558" ht="12.75">
      <c r="F558" s="131"/>
    </row>
    <row r="559" ht="12.75">
      <c r="F559" s="131"/>
    </row>
    <row r="560" ht="12.75">
      <c r="F560" s="131"/>
    </row>
    <row r="561" ht="12.75">
      <c r="F561" s="131"/>
    </row>
    <row r="562" ht="12.75">
      <c r="F562" s="131"/>
    </row>
    <row r="563" ht="12.75">
      <c r="F563" s="131"/>
    </row>
    <row r="564" ht="12.75">
      <c r="F564" s="131"/>
    </row>
    <row r="565" ht="12.75">
      <c r="F565" s="131"/>
    </row>
    <row r="566" ht="12.75">
      <c r="F566" s="131"/>
    </row>
    <row r="567" ht="12.75">
      <c r="F567" s="131"/>
    </row>
    <row r="568" ht="12.75">
      <c r="F568" s="131"/>
    </row>
    <row r="569" ht="12.75">
      <c r="F569" s="131"/>
    </row>
    <row r="570" ht="12.75">
      <c r="F570" s="131"/>
    </row>
    <row r="571" ht="12.75">
      <c r="F571" s="131"/>
    </row>
    <row r="572" ht="12.75">
      <c r="F572" s="131"/>
    </row>
    <row r="573" ht="12.75">
      <c r="F573" s="131"/>
    </row>
    <row r="574" ht="12.75">
      <c r="F574" s="131"/>
    </row>
    <row r="575" ht="12.75">
      <c r="F575" s="131"/>
    </row>
    <row r="576" ht="12.75">
      <c r="F576" s="131"/>
    </row>
    <row r="577" ht="12.75">
      <c r="F577" s="131"/>
    </row>
    <row r="578" ht="12.75">
      <c r="F578" s="131"/>
    </row>
    <row r="579" ht="12.75">
      <c r="F579" s="131"/>
    </row>
    <row r="580" ht="12.75">
      <c r="F580" s="131"/>
    </row>
    <row r="581" ht="12.75">
      <c r="F581" s="131"/>
    </row>
    <row r="582" ht="12.75">
      <c r="F582" s="131"/>
    </row>
    <row r="583" ht="12.75">
      <c r="F583" s="131"/>
    </row>
    <row r="584" ht="12.75">
      <c r="F584" s="131"/>
    </row>
    <row r="585" ht="12.75">
      <c r="F585" s="131"/>
    </row>
    <row r="586" ht="12.75">
      <c r="F586" s="131"/>
    </row>
    <row r="587" ht="12.75">
      <c r="F587" s="131"/>
    </row>
    <row r="588" ht="12.75">
      <c r="F588" s="131"/>
    </row>
    <row r="589" ht="12.75">
      <c r="F589" s="131"/>
    </row>
    <row r="590" ht="12.75">
      <c r="F590" s="131"/>
    </row>
    <row r="591" ht="12.75">
      <c r="F591" s="131"/>
    </row>
    <row r="592" ht="12.75">
      <c r="F592" s="131"/>
    </row>
    <row r="593" ht="12.75">
      <c r="F593" s="131"/>
    </row>
    <row r="594" ht="12.75">
      <c r="F594" s="131"/>
    </row>
    <row r="595" ht="12.75">
      <c r="F595" s="131"/>
    </row>
    <row r="596" ht="12.75">
      <c r="F596" s="131"/>
    </row>
    <row r="597" ht="12.75">
      <c r="F597" s="131"/>
    </row>
    <row r="598" ht="12.75">
      <c r="F598" s="131"/>
    </row>
    <row r="599" ht="12.75">
      <c r="F599" s="131"/>
    </row>
    <row r="600" ht="12.75">
      <c r="F600" s="131"/>
    </row>
    <row r="601" ht="12.75">
      <c r="F601" s="131"/>
    </row>
    <row r="602" ht="12.75">
      <c r="F602" s="131"/>
    </row>
    <row r="603" ht="12.75">
      <c r="F603" s="131"/>
    </row>
    <row r="604" ht="12.75">
      <c r="F604" s="131"/>
    </row>
    <row r="605" ht="12.75">
      <c r="F605" s="131"/>
    </row>
    <row r="606" ht="12.75">
      <c r="F606" s="131"/>
    </row>
    <row r="607" ht="12.75">
      <c r="F607" s="131"/>
    </row>
    <row r="608" ht="12.75">
      <c r="F608" s="131"/>
    </row>
    <row r="609" ht="12.75">
      <c r="F609" s="131"/>
    </row>
    <row r="610" ht="12.75">
      <c r="F610" s="131"/>
    </row>
    <row r="611" ht="12.75">
      <c r="F611" s="131"/>
    </row>
    <row r="612" ht="12.75">
      <c r="F612" s="131"/>
    </row>
    <row r="613" ht="12.75">
      <c r="F613" s="131"/>
    </row>
    <row r="614" ht="12.75">
      <c r="F614" s="131"/>
    </row>
    <row r="615" ht="12.75">
      <c r="F615" s="131"/>
    </row>
    <row r="616" ht="12.75">
      <c r="F616" s="131"/>
    </row>
    <row r="617" ht="12.75">
      <c r="F617" s="131"/>
    </row>
    <row r="618" ht="12.75">
      <c r="F618" s="131"/>
    </row>
    <row r="619" ht="12.75">
      <c r="F619" s="131"/>
    </row>
    <row r="620" ht="12.75">
      <c r="F620" s="131"/>
    </row>
    <row r="621" ht="12.75">
      <c r="F621" s="131"/>
    </row>
    <row r="622" ht="12.75">
      <c r="F622" s="131"/>
    </row>
    <row r="623" ht="12.75">
      <c r="F623" s="131"/>
    </row>
    <row r="624" ht="12.75">
      <c r="F624" s="131"/>
    </row>
    <row r="625" ht="12.75">
      <c r="F625" s="131"/>
    </row>
    <row r="626" ht="12.75">
      <c r="F626" s="131"/>
    </row>
    <row r="627" ht="12.75">
      <c r="F627" s="131"/>
    </row>
    <row r="628" ht="12.75">
      <c r="F628" s="131"/>
    </row>
    <row r="629" ht="12.75">
      <c r="F629" s="131"/>
    </row>
    <row r="630" ht="12.75">
      <c r="F630" s="131"/>
    </row>
    <row r="631" ht="12.75">
      <c r="F631" s="131"/>
    </row>
    <row r="632" ht="12.75">
      <c r="F632" s="131"/>
    </row>
    <row r="633" ht="12.75">
      <c r="F633" s="131"/>
    </row>
    <row r="634" ht="12.75">
      <c r="F634" s="131"/>
    </row>
    <row r="635" ht="12.75">
      <c r="F635" s="131"/>
    </row>
    <row r="636" ht="12.75">
      <c r="F636" s="131"/>
    </row>
    <row r="637" ht="12.75">
      <c r="F637" s="131"/>
    </row>
    <row r="638" ht="12.75">
      <c r="F638" s="131"/>
    </row>
    <row r="639" ht="12.75">
      <c r="F639" s="131"/>
    </row>
    <row r="640" ht="12.75">
      <c r="F640" s="131"/>
    </row>
    <row r="641" ht="12.75">
      <c r="F641" s="131"/>
    </row>
    <row r="642" ht="12.75">
      <c r="F642" s="131"/>
    </row>
    <row r="643" ht="12.75">
      <c r="F643" s="131"/>
    </row>
    <row r="644" ht="12.75">
      <c r="F644" s="131"/>
    </row>
    <row r="645" ht="12.75">
      <c r="F645" s="131"/>
    </row>
    <row r="646" ht="12.75">
      <c r="F646" s="131"/>
    </row>
    <row r="647" ht="12.75">
      <c r="F647" s="131"/>
    </row>
    <row r="648" ht="12.75">
      <c r="F648" s="131"/>
    </row>
    <row r="649" ht="12.75">
      <c r="F649" s="131"/>
    </row>
    <row r="650" ht="12.75">
      <c r="F650" s="131"/>
    </row>
    <row r="651" ht="12.75">
      <c r="F651" s="131"/>
    </row>
    <row r="652" ht="12.75">
      <c r="F652" s="131"/>
    </row>
    <row r="653" ht="12.75">
      <c r="F653" s="131"/>
    </row>
    <row r="654" ht="12.75">
      <c r="F654" s="131"/>
    </row>
    <row r="655" ht="12.75">
      <c r="F655" s="131"/>
    </row>
    <row r="656" ht="12.75">
      <c r="F656" s="131"/>
    </row>
    <row r="657" ht="12.75">
      <c r="F657" s="131"/>
    </row>
    <row r="658" ht="12.75">
      <c r="F658" s="131"/>
    </row>
    <row r="659" ht="12.75">
      <c r="F659" s="131"/>
    </row>
    <row r="660" ht="12.75">
      <c r="F660" s="131"/>
    </row>
    <row r="661" ht="12.75">
      <c r="F661" s="131"/>
    </row>
    <row r="662" ht="12.75">
      <c r="F662" s="131"/>
    </row>
    <row r="663" ht="12.75">
      <c r="F663" s="131"/>
    </row>
    <row r="664" ht="12.75">
      <c r="F664" s="131"/>
    </row>
    <row r="665" ht="12.75">
      <c r="F665" s="131"/>
    </row>
    <row r="666" ht="12.75">
      <c r="F666" s="131"/>
    </row>
    <row r="667" ht="12.75">
      <c r="F667" s="131"/>
    </row>
    <row r="668" ht="12.75">
      <c r="F668" s="131"/>
    </row>
    <row r="669" ht="12.75">
      <c r="F669" s="131"/>
    </row>
    <row r="670" ht="12.75">
      <c r="F670" s="131"/>
    </row>
    <row r="671" ht="12.75">
      <c r="F671" s="131"/>
    </row>
    <row r="672" ht="12.75">
      <c r="F672" s="131"/>
    </row>
    <row r="673" ht="12.75">
      <c r="F673" s="131"/>
    </row>
    <row r="674" ht="12.75">
      <c r="F674" s="131"/>
    </row>
    <row r="675" ht="12.75">
      <c r="F675" s="131"/>
    </row>
    <row r="676" ht="12.75">
      <c r="F676" s="131"/>
    </row>
    <row r="677" ht="12.75">
      <c r="F677" s="131"/>
    </row>
    <row r="678" ht="12.75">
      <c r="F678" s="131"/>
    </row>
    <row r="679" ht="12.75">
      <c r="F679" s="131"/>
    </row>
    <row r="680" ht="12.75">
      <c r="F680" s="131"/>
    </row>
    <row r="681" ht="12.75">
      <c r="F681" s="131"/>
    </row>
    <row r="682" ht="12.75">
      <c r="F682" s="131"/>
    </row>
    <row r="683" ht="12.75">
      <c r="F683" s="131"/>
    </row>
    <row r="684" ht="12.75">
      <c r="F684" s="131"/>
    </row>
    <row r="685" ht="12.75">
      <c r="F685" s="131"/>
    </row>
    <row r="686" ht="12.75">
      <c r="F686" s="131"/>
    </row>
    <row r="687" ht="12.75">
      <c r="F687" s="131"/>
    </row>
    <row r="688" ht="12.75">
      <c r="F688" s="131"/>
    </row>
    <row r="689" ht="12.75">
      <c r="F689" s="131"/>
    </row>
    <row r="690" ht="12.75">
      <c r="F690" s="131"/>
    </row>
    <row r="691" ht="12.75">
      <c r="F691" s="131"/>
    </row>
    <row r="692" ht="12.75">
      <c r="F692" s="131"/>
    </row>
    <row r="693" ht="12.75">
      <c r="F693" s="131"/>
    </row>
    <row r="694" ht="12.75">
      <c r="F694" s="131"/>
    </row>
    <row r="695" ht="12.75">
      <c r="F695" s="131"/>
    </row>
    <row r="696" ht="12.75">
      <c r="F696" s="131"/>
    </row>
    <row r="697" ht="12.75">
      <c r="F697" s="131"/>
    </row>
    <row r="698" ht="12.75">
      <c r="F698" s="131"/>
    </row>
    <row r="699" ht="12.75">
      <c r="F699" s="131"/>
    </row>
    <row r="700" ht="12.75">
      <c r="F700" s="131"/>
    </row>
    <row r="701" ht="12.75">
      <c r="F701" s="131"/>
    </row>
    <row r="702" ht="12.75">
      <c r="F702" s="131"/>
    </row>
    <row r="703" ht="12.75">
      <c r="F703" s="131"/>
    </row>
    <row r="704" ht="12.75">
      <c r="F704" s="131"/>
    </row>
    <row r="705" ht="12.75">
      <c r="F705" s="131"/>
    </row>
    <row r="706" ht="12.75">
      <c r="F706" s="131"/>
    </row>
    <row r="707" ht="12.75">
      <c r="F707" s="131"/>
    </row>
    <row r="708" ht="12.75">
      <c r="F708" s="131"/>
    </row>
    <row r="709" ht="12.75">
      <c r="F709" s="131"/>
    </row>
    <row r="710" ht="12.75">
      <c r="F710" s="131"/>
    </row>
    <row r="711" ht="12.75">
      <c r="F711" s="131"/>
    </row>
    <row r="712" ht="12.75">
      <c r="F712" s="131"/>
    </row>
    <row r="713" ht="12.75">
      <c r="F713" s="131"/>
    </row>
    <row r="714" ht="12.75">
      <c r="F714" s="131"/>
    </row>
    <row r="715" ht="12.75">
      <c r="F715" s="131"/>
    </row>
    <row r="716" ht="12.75">
      <c r="F716" s="131"/>
    </row>
    <row r="717" ht="12.75">
      <c r="F717" s="131"/>
    </row>
    <row r="718" ht="12.75">
      <c r="F718" s="131"/>
    </row>
    <row r="719" ht="12.75">
      <c r="F719" s="131"/>
    </row>
    <row r="720" ht="12.75">
      <c r="F720" s="131"/>
    </row>
    <row r="721" ht="12.75">
      <c r="F721" s="131"/>
    </row>
    <row r="722" ht="12.75">
      <c r="F722" s="131"/>
    </row>
    <row r="723" ht="12.75">
      <c r="F723" s="131"/>
    </row>
    <row r="724" ht="12.75">
      <c r="F724" s="131"/>
    </row>
    <row r="725" ht="12.75">
      <c r="F725" s="131"/>
    </row>
    <row r="726" ht="12.75">
      <c r="F726" s="131"/>
    </row>
    <row r="727" ht="12.75">
      <c r="F727" s="131"/>
    </row>
    <row r="728" ht="12.75">
      <c r="F728" s="131"/>
    </row>
    <row r="729" ht="12.75">
      <c r="F729" s="131"/>
    </row>
    <row r="730" ht="12.75">
      <c r="F730" s="131"/>
    </row>
    <row r="731" ht="12.75">
      <c r="F731" s="131"/>
    </row>
    <row r="732" ht="12.75">
      <c r="F732" s="131"/>
    </row>
    <row r="733" ht="12.75">
      <c r="F733" s="131"/>
    </row>
    <row r="734" ht="12.75">
      <c r="F734" s="131"/>
    </row>
    <row r="735" ht="12.75">
      <c r="F735" s="131"/>
    </row>
    <row r="736" ht="12.75">
      <c r="F736" s="131"/>
    </row>
    <row r="737" ht="12.75">
      <c r="F737" s="131"/>
    </row>
    <row r="738" ht="12.75">
      <c r="F738" s="131"/>
    </row>
    <row r="739" ht="12.75">
      <c r="F739" s="131"/>
    </row>
    <row r="740" ht="12.75">
      <c r="F740" s="131"/>
    </row>
    <row r="741" ht="12.75">
      <c r="F741" s="131"/>
    </row>
    <row r="742" ht="12.75">
      <c r="F742" s="131"/>
    </row>
    <row r="743" ht="12.75">
      <c r="F743" s="131"/>
    </row>
    <row r="744" ht="12.75">
      <c r="F744" s="131"/>
    </row>
    <row r="745" ht="12.75">
      <c r="F745" s="131"/>
    </row>
    <row r="746" ht="12.75">
      <c r="F746" s="131"/>
    </row>
    <row r="747" ht="12.75">
      <c r="F747" s="131"/>
    </row>
    <row r="748" ht="12.75">
      <c r="F748" s="131"/>
    </row>
    <row r="749" ht="12.75">
      <c r="F749" s="131"/>
    </row>
    <row r="750" ht="12.75">
      <c r="F750" s="131"/>
    </row>
    <row r="751" ht="12.75">
      <c r="F751" s="131"/>
    </row>
    <row r="752" ht="12.75">
      <c r="F752" s="131"/>
    </row>
    <row r="753" ht="12.75">
      <c r="F753" s="131"/>
    </row>
    <row r="754" ht="12.75">
      <c r="F754" s="131"/>
    </row>
    <row r="755" ht="12.75">
      <c r="F755" s="131"/>
    </row>
    <row r="756" ht="12.75">
      <c r="F756" s="131"/>
    </row>
    <row r="757" ht="12.75">
      <c r="F757" s="131"/>
    </row>
    <row r="758" ht="12.75">
      <c r="F758" s="131"/>
    </row>
    <row r="759" ht="12.75">
      <c r="F759" s="131"/>
    </row>
    <row r="760" ht="12.75">
      <c r="F760" s="131"/>
    </row>
    <row r="761" ht="12.75">
      <c r="F761" s="131"/>
    </row>
    <row r="762" ht="12.75">
      <c r="F762" s="131"/>
    </row>
    <row r="763" ht="12.75">
      <c r="F763" s="131"/>
    </row>
    <row r="764" ht="12.75">
      <c r="F764" s="131"/>
    </row>
    <row r="765" ht="12.75">
      <c r="F765" s="131"/>
    </row>
    <row r="766" ht="12.75">
      <c r="F766" s="131"/>
    </row>
    <row r="767" ht="12.75">
      <c r="F767" s="131"/>
    </row>
    <row r="768" ht="12.75">
      <c r="F768" s="131"/>
    </row>
    <row r="769" ht="12.75">
      <c r="F769" s="131"/>
    </row>
    <row r="770" ht="12.75">
      <c r="F770" s="131"/>
    </row>
    <row r="771" ht="12.75">
      <c r="F771" s="131"/>
    </row>
    <row r="772" ht="12.75">
      <c r="F772" s="131"/>
    </row>
    <row r="773" ht="12.75">
      <c r="F773" s="131"/>
    </row>
    <row r="774" ht="12.75">
      <c r="F774" s="131"/>
    </row>
    <row r="775" ht="12.75">
      <c r="F775" s="131"/>
    </row>
    <row r="776" ht="12.75">
      <c r="F776" s="131"/>
    </row>
    <row r="777" ht="12.75">
      <c r="F777" s="131"/>
    </row>
    <row r="778" ht="12.75">
      <c r="F778" s="131"/>
    </row>
    <row r="779" ht="12.75">
      <c r="F779" s="131"/>
    </row>
    <row r="780" ht="12.75">
      <c r="F780" s="131"/>
    </row>
    <row r="781" ht="12.75">
      <c r="F781" s="131"/>
    </row>
    <row r="782" ht="12.75">
      <c r="F782" s="131"/>
    </row>
    <row r="783" ht="12.75">
      <c r="F783" s="131"/>
    </row>
    <row r="784" ht="12.75">
      <c r="F784" s="131"/>
    </row>
    <row r="785" ht="12.75">
      <c r="F785" s="131"/>
    </row>
    <row r="786" ht="12.75">
      <c r="F786" s="131"/>
    </row>
    <row r="787" ht="12.75">
      <c r="F787" s="131"/>
    </row>
    <row r="788" ht="12.75">
      <c r="F788" s="131"/>
    </row>
    <row r="789" ht="12.75">
      <c r="F789" s="131"/>
    </row>
    <row r="790" ht="12.75">
      <c r="F790" s="131"/>
    </row>
    <row r="791" ht="12.75">
      <c r="F791" s="131"/>
    </row>
    <row r="792" ht="12.75">
      <c r="F792" s="131"/>
    </row>
    <row r="793" ht="12.75">
      <c r="F793" s="131"/>
    </row>
    <row r="794" ht="12.75">
      <c r="F794" s="131"/>
    </row>
    <row r="795" ht="12.75">
      <c r="F795" s="131"/>
    </row>
    <row r="796" ht="12.75">
      <c r="F796" s="131"/>
    </row>
    <row r="797" ht="12.75">
      <c r="F797" s="131"/>
    </row>
    <row r="798" ht="12.75">
      <c r="F798" s="131"/>
    </row>
    <row r="799" ht="12.75">
      <c r="F799" s="131"/>
    </row>
    <row r="800" ht="12.75">
      <c r="F800" s="131"/>
    </row>
    <row r="801" ht="12.75">
      <c r="F801" s="131"/>
    </row>
    <row r="802" ht="12.75">
      <c r="F802" s="131"/>
    </row>
    <row r="803" ht="12.75">
      <c r="F803" s="131"/>
    </row>
    <row r="804" ht="12.75">
      <c r="F804" s="131"/>
    </row>
    <row r="805" ht="12.75">
      <c r="F805" s="131"/>
    </row>
    <row r="806" ht="12.75">
      <c r="F806" s="131"/>
    </row>
    <row r="807" ht="12.75">
      <c r="F807" s="131"/>
    </row>
    <row r="808" ht="12.75">
      <c r="F808" s="131"/>
    </row>
    <row r="809" ht="12.75">
      <c r="F809" s="131"/>
    </row>
    <row r="810" ht="12.75">
      <c r="F810" s="131"/>
    </row>
    <row r="811" ht="12.75">
      <c r="F811" s="131"/>
    </row>
    <row r="812" ht="12.75">
      <c r="F812" s="131"/>
    </row>
    <row r="813" ht="12.75">
      <c r="F813" s="131"/>
    </row>
    <row r="814" ht="12.75">
      <c r="F814" s="131"/>
    </row>
    <row r="815" ht="12.75">
      <c r="F815" s="131"/>
    </row>
    <row r="816" ht="12.75">
      <c r="F816" s="131"/>
    </row>
    <row r="817" ht="12.75">
      <c r="F817" s="131"/>
    </row>
    <row r="818" ht="12.75">
      <c r="F818" s="131"/>
    </row>
    <row r="819" ht="12.75">
      <c r="F819" s="131"/>
    </row>
    <row r="820" ht="12.75">
      <c r="F820" s="131"/>
    </row>
    <row r="821" ht="12.75">
      <c r="F821" s="131"/>
    </row>
    <row r="822" ht="12.75">
      <c r="F822" s="131"/>
    </row>
    <row r="823" ht="12.75">
      <c r="F823" s="131"/>
    </row>
    <row r="824" ht="12.75">
      <c r="F824" s="131"/>
    </row>
    <row r="825" ht="12.75">
      <c r="F825" s="131"/>
    </row>
    <row r="826" ht="12.75">
      <c r="F826" s="131"/>
    </row>
    <row r="827" ht="12.75">
      <c r="F827" s="131"/>
    </row>
    <row r="828" ht="12.75">
      <c r="F828" s="131"/>
    </row>
    <row r="829" ht="12.75">
      <c r="F829" s="131"/>
    </row>
    <row r="830" ht="12.75">
      <c r="F830" s="131"/>
    </row>
    <row r="831" ht="12.75">
      <c r="F831" s="131"/>
    </row>
    <row r="832" ht="12.75">
      <c r="F832" s="131"/>
    </row>
    <row r="833" ht="12.75">
      <c r="F833" s="131"/>
    </row>
    <row r="834" ht="12.75">
      <c r="F834" s="131"/>
    </row>
    <row r="835" ht="12.75">
      <c r="F835" s="131"/>
    </row>
    <row r="836" ht="12.75">
      <c r="F836" s="131"/>
    </row>
    <row r="837" ht="12.75">
      <c r="F837" s="131"/>
    </row>
    <row r="838" ht="12.75">
      <c r="F838" s="131"/>
    </row>
    <row r="839" ht="12.75">
      <c r="F839" s="131"/>
    </row>
    <row r="840" ht="12.75">
      <c r="F840" s="131"/>
    </row>
    <row r="841" ht="12.75">
      <c r="F841" s="131"/>
    </row>
    <row r="842" ht="12.75">
      <c r="F842" s="131"/>
    </row>
    <row r="843" ht="12.75">
      <c r="F843" s="131"/>
    </row>
    <row r="844" ht="12.75">
      <c r="F844" s="131"/>
    </row>
    <row r="845" ht="12.75">
      <c r="F845" s="131"/>
    </row>
    <row r="846" ht="12.75">
      <c r="F846" s="131"/>
    </row>
    <row r="847" ht="12.75">
      <c r="F847" s="131"/>
    </row>
    <row r="848" ht="12.75">
      <c r="F848" s="131"/>
    </row>
    <row r="849" ht="12.75">
      <c r="F849" s="131"/>
    </row>
    <row r="850" ht="12.75">
      <c r="F850" s="131"/>
    </row>
    <row r="851" ht="12.75">
      <c r="F851" s="131"/>
    </row>
    <row r="852" ht="12.75">
      <c r="F852" s="131"/>
    </row>
    <row r="853" ht="12.75">
      <c r="F853" s="131"/>
    </row>
    <row r="854" ht="12.75">
      <c r="F854" s="131"/>
    </row>
    <row r="855" ht="12.75">
      <c r="F855" s="131"/>
    </row>
    <row r="856" ht="12.75">
      <c r="F856" s="131"/>
    </row>
    <row r="857" ht="12.75">
      <c r="F857" s="131"/>
    </row>
    <row r="858" ht="12.75">
      <c r="F858" s="131"/>
    </row>
    <row r="859" ht="12.75">
      <c r="F859" s="131"/>
    </row>
    <row r="860" ht="12.75">
      <c r="F860" s="131"/>
    </row>
    <row r="861" ht="12.75">
      <c r="F861" s="131"/>
    </row>
    <row r="862" ht="12.75">
      <c r="F862" s="131"/>
    </row>
    <row r="863" ht="12.75">
      <c r="F863" s="131"/>
    </row>
    <row r="864" ht="12.75">
      <c r="F864" s="131"/>
    </row>
    <row r="865" ht="12.75">
      <c r="F865" s="131"/>
    </row>
    <row r="866" ht="12.75">
      <c r="F866" s="131"/>
    </row>
    <row r="867" ht="12.75">
      <c r="F867" s="131"/>
    </row>
    <row r="868" ht="12.75">
      <c r="F868" s="131"/>
    </row>
    <row r="869" ht="12.75">
      <c r="F869" s="131"/>
    </row>
    <row r="870" ht="12.75">
      <c r="F870" s="131"/>
    </row>
    <row r="871" ht="12.75">
      <c r="F871" s="131"/>
    </row>
    <row r="872" ht="12.75">
      <c r="F872" s="131"/>
    </row>
    <row r="873" ht="12.75">
      <c r="F873" s="131"/>
    </row>
    <row r="874" ht="12.75">
      <c r="F874" s="131"/>
    </row>
    <row r="875" ht="12.75">
      <c r="F875" s="131"/>
    </row>
    <row r="876" ht="12.75">
      <c r="F876" s="131"/>
    </row>
    <row r="877" ht="12.75">
      <c r="F877" s="131"/>
    </row>
    <row r="878" ht="12.75">
      <c r="F878" s="131"/>
    </row>
    <row r="879" ht="12.75">
      <c r="F879" s="131"/>
    </row>
    <row r="880" ht="12.75">
      <c r="F880" s="131"/>
    </row>
    <row r="881" ht="12.75">
      <c r="F881" s="131"/>
    </row>
    <row r="882" ht="12.75">
      <c r="F882" s="131"/>
    </row>
    <row r="883" ht="12.75">
      <c r="F883" s="131"/>
    </row>
    <row r="884" ht="12.75">
      <c r="F884" s="131"/>
    </row>
    <row r="885" ht="12.75">
      <c r="F885" s="131"/>
    </row>
    <row r="886" ht="12.75">
      <c r="F886" s="131"/>
    </row>
    <row r="887" ht="12.75">
      <c r="F887" s="131"/>
    </row>
    <row r="888" ht="12.75">
      <c r="F888" s="131"/>
    </row>
    <row r="889" ht="12.75">
      <c r="F889" s="131"/>
    </row>
    <row r="890" ht="12.75">
      <c r="F890" s="131"/>
    </row>
    <row r="891" ht="12.75">
      <c r="F891" s="131"/>
    </row>
    <row r="892" ht="12.75">
      <c r="F892" s="131"/>
    </row>
    <row r="893" ht="12.75">
      <c r="F893" s="131"/>
    </row>
    <row r="894" ht="12.75">
      <c r="F894" s="131"/>
    </row>
    <row r="895" ht="12.75">
      <c r="F895" s="131"/>
    </row>
    <row r="896" ht="12.75">
      <c r="F896" s="131"/>
    </row>
    <row r="897" ht="12.75">
      <c r="F897" s="131"/>
    </row>
    <row r="898" ht="12.75">
      <c r="F898" s="131"/>
    </row>
    <row r="899" ht="12.75">
      <c r="F899" s="131"/>
    </row>
    <row r="900" ht="12.75">
      <c r="F900" s="131"/>
    </row>
    <row r="901" ht="12.75">
      <c r="F901" s="131"/>
    </row>
    <row r="902" ht="12.75">
      <c r="F902" s="131"/>
    </row>
    <row r="903" ht="12.75">
      <c r="F903" s="131"/>
    </row>
    <row r="904" ht="12.75">
      <c r="F904" s="131"/>
    </row>
    <row r="905" ht="12.75">
      <c r="F905" s="131"/>
    </row>
    <row r="906" ht="12.75">
      <c r="F906" s="131"/>
    </row>
    <row r="907" ht="12.75">
      <c r="F907" s="131"/>
    </row>
    <row r="908" ht="12.75">
      <c r="F908" s="131"/>
    </row>
    <row r="909" ht="12.75">
      <c r="F909" s="131"/>
    </row>
    <row r="910" ht="12.75">
      <c r="F910" s="131"/>
    </row>
    <row r="911" ht="12.75">
      <c r="F911" s="131"/>
    </row>
    <row r="912" ht="12.75">
      <c r="F912" s="131"/>
    </row>
    <row r="913" ht="12.75">
      <c r="F913" s="131"/>
    </row>
    <row r="914" ht="12.75">
      <c r="F914" s="131"/>
    </row>
    <row r="915" ht="12.75">
      <c r="F915" s="131"/>
    </row>
    <row r="916" ht="12.75">
      <c r="F916" s="131"/>
    </row>
    <row r="917" ht="12.75">
      <c r="F917" s="131"/>
    </row>
    <row r="918" ht="12.75">
      <c r="F918" s="131"/>
    </row>
    <row r="919" ht="12.75">
      <c r="F919" s="131"/>
    </row>
    <row r="920" ht="12.75">
      <c r="F920" s="131"/>
    </row>
    <row r="921" ht="12.75">
      <c r="F921" s="131"/>
    </row>
    <row r="922" ht="12.75">
      <c r="F922" s="131"/>
    </row>
    <row r="923" ht="12.75">
      <c r="F923" s="131"/>
    </row>
    <row r="924" ht="12.75">
      <c r="F924" s="131"/>
    </row>
    <row r="925" ht="12.75">
      <c r="F925" s="131"/>
    </row>
    <row r="926" ht="12.75">
      <c r="F926" s="131"/>
    </row>
    <row r="927" ht="12.75">
      <c r="F927" s="131"/>
    </row>
    <row r="928" ht="12.75">
      <c r="F928" s="131"/>
    </row>
    <row r="929" ht="12.75">
      <c r="F929" s="131"/>
    </row>
    <row r="930" ht="12.75">
      <c r="F930" s="131"/>
    </row>
    <row r="931" ht="12.75">
      <c r="F931" s="131"/>
    </row>
    <row r="932" ht="12.75">
      <c r="F932" s="131"/>
    </row>
    <row r="933" ht="12.75">
      <c r="F933" s="131"/>
    </row>
    <row r="934" ht="12.75">
      <c r="F934" s="131"/>
    </row>
    <row r="935" ht="12.75">
      <c r="F935" s="131"/>
    </row>
    <row r="936" ht="12.75">
      <c r="F936" s="131"/>
    </row>
    <row r="937" ht="12.75">
      <c r="F937" s="131"/>
    </row>
    <row r="938" ht="12.75">
      <c r="F938" s="131"/>
    </row>
    <row r="939" ht="12.75">
      <c r="F939" s="131"/>
    </row>
    <row r="940" ht="12.75">
      <c r="F940" s="131"/>
    </row>
    <row r="941" ht="12.75">
      <c r="F941" s="131"/>
    </row>
    <row r="942" ht="12.75">
      <c r="F942" s="131"/>
    </row>
    <row r="943" ht="12.75">
      <c r="F943" s="131"/>
    </row>
    <row r="944" ht="12.75">
      <c r="F944" s="131"/>
    </row>
    <row r="945" ht="12.75">
      <c r="F945" s="131"/>
    </row>
    <row r="946" ht="12.75">
      <c r="F946" s="131"/>
    </row>
    <row r="947" ht="12.75">
      <c r="F947" s="131"/>
    </row>
    <row r="948" ht="12.75">
      <c r="F948" s="131"/>
    </row>
    <row r="949" ht="12.75">
      <c r="F949" s="131"/>
    </row>
    <row r="950" ht="12.75">
      <c r="F950" s="131"/>
    </row>
    <row r="951" ht="12.75">
      <c r="F951" s="131"/>
    </row>
    <row r="952" ht="12.75">
      <c r="F952" s="131"/>
    </row>
    <row r="953" ht="12.75">
      <c r="F953" s="131"/>
    </row>
    <row r="954" ht="12.75">
      <c r="F954" s="131"/>
    </row>
    <row r="955" ht="12.75">
      <c r="F955" s="131"/>
    </row>
    <row r="956" ht="12.75">
      <c r="F956" s="131"/>
    </row>
    <row r="957" ht="12.75">
      <c r="F957" s="131"/>
    </row>
    <row r="958" ht="12.75">
      <c r="F958" s="131"/>
    </row>
    <row r="959" ht="12.75">
      <c r="F959" s="131"/>
    </row>
    <row r="960" ht="12.75">
      <c r="F960" s="131"/>
    </row>
    <row r="961" ht="12.75">
      <c r="F961" s="131"/>
    </row>
    <row r="962" ht="12.75">
      <c r="F962" s="131"/>
    </row>
    <row r="963" ht="12.75">
      <c r="F963" s="131"/>
    </row>
    <row r="964" ht="12.75">
      <c r="F964" s="131"/>
    </row>
    <row r="965" ht="12.75">
      <c r="F965" s="131"/>
    </row>
    <row r="966" ht="12.75">
      <c r="F966" s="131"/>
    </row>
    <row r="967" ht="12.75">
      <c r="F967" s="131"/>
    </row>
    <row r="968" ht="12.75">
      <c r="F968" s="131"/>
    </row>
    <row r="969" ht="12.75">
      <c r="F969" s="131"/>
    </row>
    <row r="970" ht="12.75">
      <c r="F970" s="131"/>
    </row>
    <row r="971" ht="12.75">
      <c r="F971" s="131"/>
    </row>
    <row r="972" ht="12.75">
      <c r="F972" s="131"/>
    </row>
    <row r="973" ht="12.75">
      <c r="F973" s="131"/>
    </row>
    <row r="974" ht="12.75">
      <c r="F974" s="131"/>
    </row>
    <row r="975" ht="12.75">
      <c r="F975" s="131"/>
    </row>
    <row r="976" ht="12.75">
      <c r="F976" s="131"/>
    </row>
    <row r="977" ht="12.75">
      <c r="F977" s="131"/>
    </row>
    <row r="978" ht="12.75">
      <c r="F978" s="131"/>
    </row>
    <row r="979" ht="12.75">
      <c r="F979" s="131"/>
    </row>
    <row r="980" ht="12.75">
      <c r="F980" s="131"/>
    </row>
    <row r="981" ht="12.75">
      <c r="F981" s="131"/>
    </row>
    <row r="982" ht="12.75">
      <c r="F982" s="131"/>
    </row>
    <row r="983" ht="12.75">
      <c r="F983" s="131"/>
    </row>
    <row r="984" ht="12.75">
      <c r="F984" s="131"/>
    </row>
    <row r="985" ht="12.75">
      <c r="F985" s="131"/>
    </row>
    <row r="986" ht="12.75">
      <c r="F986" s="131"/>
    </row>
    <row r="987" ht="12.75">
      <c r="F987" s="131"/>
    </row>
    <row r="988" ht="12.75">
      <c r="F988" s="131"/>
    </row>
    <row r="989" ht="12.75">
      <c r="F989" s="131"/>
    </row>
    <row r="990" ht="12.75">
      <c r="F990" s="131"/>
    </row>
    <row r="991" ht="12.75">
      <c r="F991" s="131"/>
    </row>
    <row r="992" ht="12.75">
      <c r="F992" s="131"/>
    </row>
    <row r="993" ht="12.75">
      <c r="F993" s="131"/>
    </row>
    <row r="994" ht="12.75">
      <c r="F994" s="131"/>
    </row>
    <row r="995" ht="12.75">
      <c r="F995" s="131"/>
    </row>
    <row r="996" ht="12.75">
      <c r="F996" s="131"/>
    </row>
    <row r="997" ht="12.75">
      <c r="F997" s="131"/>
    </row>
    <row r="998" ht="12.75">
      <c r="F998" s="131"/>
    </row>
    <row r="999" ht="12.75">
      <c r="F999" s="131"/>
    </row>
    <row r="1000" ht="12.75">
      <c r="F1000" s="131"/>
    </row>
    <row r="1001" ht="12.75">
      <c r="F1001" s="131"/>
    </row>
    <row r="1002" ht="12.75">
      <c r="F1002" s="131"/>
    </row>
    <row r="1003" ht="12.75">
      <c r="F1003" s="131"/>
    </row>
    <row r="1004" ht="12.75">
      <c r="F1004" s="131"/>
    </row>
    <row r="1005" ht="12.75">
      <c r="F1005" s="131"/>
    </row>
    <row r="1006" ht="12.75">
      <c r="F1006" s="131"/>
    </row>
    <row r="1007" ht="12.75">
      <c r="F1007" s="131"/>
    </row>
    <row r="1008" ht="12.75">
      <c r="F1008" s="131"/>
    </row>
    <row r="1009" ht="12.75">
      <c r="F1009" s="131"/>
    </row>
    <row r="1010" ht="12.75">
      <c r="F1010" s="131"/>
    </row>
    <row r="1011" ht="12.75">
      <c r="F1011" s="131"/>
    </row>
    <row r="1012" ht="12.75">
      <c r="F1012" s="131"/>
    </row>
    <row r="1013" ht="12.75">
      <c r="F1013" s="131"/>
    </row>
    <row r="1014" ht="12.75">
      <c r="F1014" s="131"/>
    </row>
    <row r="1015" ht="12.75">
      <c r="F1015" s="131"/>
    </row>
    <row r="1016" ht="12.75">
      <c r="F1016" s="131"/>
    </row>
    <row r="1017" ht="12.75">
      <c r="F1017" s="131"/>
    </row>
    <row r="1018" ht="12.75">
      <c r="F1018" s="131"/>
    </row>
    <row r="1019" ht="12.75">
      <c r="F1019" s="131"/>
    </row>
    <row r="1020" ht="12.75">
      <c r="F1020" s="131"/>
    </row>
    <row r="1021" ht="12.75">
      <c r="F1021" s="131"/>
    </row>
    <row r="1022" ht="12.75">
      <c r="F1022" s="131"/>
    </row>
    <row r="1023" ht="12.75">
      <c r="F1023" s="131"/>
    </row>
    <row r="1024" ht="12.75">
      <c r="F1024" s="131"/>
    </row>
    <row r="1025" ht="12.75">
      <c r="F1025" s="131"/>
    </row>
    <row r="1026" ht="12.75">
      <c r="F1026" s="131"/>
    </row>
    <row r="1027" ht="12.75">
      <c r="F1027" s="131"/>
    </row>
    <row r="1028" ht="12.75">
      <c r="F1028" s="131"/>
    </row>
    <row r="1029" ht="12.75">
      <c r="F1029" s="131"/>
    </row>
    <row r="1030" ht="12.75">
      <c r="F1030" s="131"/>
    </row>
    <row r="1031" ht="12.75">
      <c r="F1031" s="131"/>
    </row>
    <row r="1032" ht="12.75">
      <c r="F1032" s="131"/>
    </row>
    <row r="1033" ht="12.75">
      <c r="F1033" s="131"/>
    </row>
    <row r="1034" ht="12.75">
      <c r="F1034" s="131"/>
    </row>
    <row r="1035" ht="12.75">
      <c r="F1035" s="131"/>
    </row>
    <row r="1036" ht="12.75">
      <c r="F1036" s="131"/>
    </row>
    <row r="1037" ht="12.75">
      <c r="F1037" s="131"/>
    </row>
    <row r="1038" ht="12.75">
      <c r="F1038" s="131"/>
    </row>
    <row r="1039" ht="12.75">
      <c r="F1039" s="131"/>
    </row>
    <row r="1040" ht="12.75">
      <c r="F1040" s="131"/>
    </row>
    <row r="1041" ht="12.75">
      <c r="F1041" s="131"/>
    </row>
    <row r="1042" ht="12.75">
      <c r="F1042" s="131"/>
    </row>
    <row r="1043" ht="12.75">
      <c r="F1043" s="131"/>
    </row>
    <row r="1044" ht="12.75">
      <c r="F1044" s="131"/>
    </row>
    <row r="1045" ht="12.75">
      <c r="F1045" s="131"/>
    </row>
    <row r="1046" ht="12.75">
      <c r="F1046" s="131"/>
    </row>
    <row r="1047" ht="12.75">
      <c r="F1047" s="131"/>
    </row>
    <row r="1048" ht="12.75">
      <c r="F1048" s="131"/>
    </row>
    <row r="1049" ht="12.75">
      <c r="F1049" s="131"/>
    </row>
    <row r="1050" ht="12.75">
      <c r="F1050" s="131"/>
    </row>
    <row r="1051" ht="12.75">
      <c r="F1051" s="131"/>
    </row>
    <row r="1052" ht="12.75">
      <c r="F1052" s="131"/>
    </row>
    <row r="1053" ht="12.75">
      <c r="F1053" s="131"/>
    </row>
    <row r="1054" ht="12.75">
      <c r="F1054" s="131"/>
    </row>
    <row r="1055" ht="12.75">
      <c r="F1055" s="131"/>
    </row>
    <row r="1056" ht="12.75">
      <c r="F1056" s="131"/>
    </row>
    <row r="1057" ht="12.75">
      <c r="F1057" s="131"/>
    </row>
    <row r="1058" ht="12.75">
      <c r="F1058" s="131"/>
    </row>
    <row r="1059" ht="12.75">
      <c r="F1059" s="131"/>
    </row>
    <row r="1060" ht="12.75">
      <c r="F1060" s="131"/>
    </row>
    <row r="1061" ht="12.75">
      <c r="F1061" s="131"/>
    </row>
    <row r="1062" ht="12.75">
      <c r="F1062" s="131"/>
    </row>
    <row r="1063" ht="12.75">
      <c r="F1063" s="131"/>
    </row>
    <row r="1064" ht="12.75">
      <c r="F1064" s="131"/>
    </row>
    <row r="1065" ht="12.75">
      <c r="F1065" s="131"/>
    </row>
    <row r="1066" ht="12.75">
      <c r="F1066" s="131"/>
    </row>
    <row r="1067" ht="12.75">
      <c r="F1067" s="131"/>
    </row>
    <row r="1068" ht="12.75">
      <c r="F1068" s="131"/>
    </row>
    <row r="1069" ht="12.75">
      <c r="F1069" s="131"/>
    </row>
    <row r="1070" ht="12.75">
      <c r="F1070" s="131"/>
    </row>
    <row r="1071" ht="12.75">
      <c r="F1071" s="131"/>
    </row>
    <row r="1072" ht="12.75">
      <c r="F1072" s="131"/>
    </row>
    <row r="1073" ht="12.75">
      <c r="F1073" s="131"/>
    </row>
    <row r="1074" ht="12.75">
      <c r="F1074" s="131"/>
    </row>
    <row r="1075" ht="12.75">
      <c r="F1075" s="131"/>
    </row>
    <row r="1076" ht="12.75">
      <c r="F1076" s="131"/>
    </row>
    <row r="1077" ht="12.75">
      <c r="F1077" s="131"/>
    </row>
    <row r="1078" ht="12.75">
      <c r="F1078" s="131"/>
    </row>
    <row r="1079" ht="12.75">
      <c r="F1079" s="131"/>
    </row>
    <row r="1080" ht="12.75">
      <c r="F1080" s="131"/>
    </row>
    <row r="1081" ht="12.75">
      <c r="F1081" s="131"/>
    </row>
    <row r="1082" ht="12.75">
      <c r="F1082" s="131"/>
    </row>
    <row r="1083" ht="12.75">
      <c r="F1083" s="131"/>
    </row>
    <row r="1084" ht="12.75">
      <c r="F1084" s="131"/>
    </row>
    <row r="1085" ht="12.75">
      <c r="F1085" s="131"/>
    </row>
    <row r="1086" ht="12.75">
      <c r="F1086" s="131"/>
    </row>
    <row r="1087" ht="12.75">
      <c r="F1087" s="131"/>
    </row>
    <row r="1088" ht="12.75">
      <c r="F1088" s="131"/>
    </row>
    <row r="1089" ht="12.75">
      <c r="F1089" s="131"/>
    </row>
    <row r="1090" ht="12.75">
      <c r="F1090" s="131"/>
    </row>
    <row r="1091" ht="12.75">
      <c r="F1091" s="131"/>
    </row>
    <row r="1092" ht="12.75">
      <c r="F1092" s="131"/>
    </row>
    <row r="1093" ht="12.75">
      <c r="F1093" s="131"/>
    </row>
    <row r="1094" ht="12.75">
      <c r="F1094" s="131"/>
    </row>
    <row r="1095" ht="12.75">
      <c r="F1095" s="131"/>
    </row>
    <row r="1096" ht="12.75">
      <c r="F1096" s="131"/>
    </row>
    <row r="1097" ht="12.75">
      <c r="F1097" s="131"/>
    </row>
    <row r="1098" ht="12.75">
      <c r="F1098" s="131"/>
    </row>
    <row r="1099" ht="12.75">
      <c r="F1099" s="131"/>
    </row>
    <row r="1100" ht="12.75">
      <c r="F1100" s="131"/>
    </row>
    <row r="1101" ht="12.75">
      <c r="F1101" s="131"/>
    </row>
    <row r="1102" ht="12.75">
      <c r="F1102" s="131"/>
    </row>
    <row r="1103" ht="12.75">
      <c r="F1103" s="131"/>
    </row>
    <row r="1104" ht="12.75">
      <c r="F1104" s="131"/>
    </row>
    <row r="1105" ht="12.75">
      <c r="F1105" s="131"/>
    </row>
    <row r="1106" ht="12.75">
      <c r="F1106" s="131"/>
    </row>
    <row r="1107" ht="12.75">
      <c r="F1107" s="131"/>
    </row>
    <row r="1108" ht="12.75">
      <c r="F1108" s="131"/>
    </row>
    <row r="1109" ht="12.75">
      <c r="F1109" s="131"/>
    </row>
    <row r="1110" ht="12.75">
      <c r="F1110" s="131"/>
    </row>
    <row r="1111" ht="12.75">
      <c r="F1111" s="131"/>
    </row>
    <row r="1112" ht="12.75">
      <c r="F1112" s="131"/>
    </row>
    <row r="1113" ht="12.75">
      <c r="F1113" s="131"/>
    </row>
    <row r="1114" ht="12.75">
      <c r="F1114" s="131"/>
    </row>
    <row r="1115" ht="12.75">
      <c r="F1115" s="131"/>
    </row>
    <row r="1116" ht="12.75">
      <c r="F1116" s="131"/>
    </row>
    <row r="1117" ht="12.75">
      <c r="F1117" s="131"/>
    </row>
    <row r="1118" ht="12.75">
      <c r="F1118" s="131"/>
    </row>
    <row r="1119" ht="12.75">
      <c r="F1119" s="131"/>
    </row>
    <row r="1120" ht="12.75">
      <c r="F1120" s="131"/>
    </row>
    <row r="1121" ht="12.75">
      <c r="F1121" s="131"/>
    </row>
    <row r="1122" ht="12.75">
      <c r="F1122" s="131"/>
    </row>
    <row r="1123" ht="12.75">
      <c r="F1123" s="131"/>
    </row>
    <row r="1124" ht="12.75">
      <c r="F1124" s="131"/>
    </row>
    <row r="1125" ht="12.75">
      <c r="F1125" s="131"/>
    </row>
    <row r="1126" ht="12.75">
      <c r="F1126" s="131"/>
    </row>
    <row r="1127" ht="12.75">
      <c r="F1127" s="131"/>
    </row>
    <row r="1128" ht="12.75">
      <c r="F1128" s="131"/>
    </row>
    <row r="1129" ht="12.75">
      <c r="F1129" s="131"/>
    </row>
    <row r="1130" ht="12.75">
      <c r="F1130" s="131"/>
    </row>
    <row r="1131" ht="12.75">
      <c r="F1131" s="131"/>
    </row>
    <row r="1132" ht="12.75">
      <c r="F1132" s="131"/>
    </row>
    <row r="1133" ht="12.75">
      <c r="F1133" s="131"/>
    </row>
    <row r="1134" ht="12.75">
      <c r="F1134" s="131"/>
    </row>
    <row r="1135" ht="12.75">
      <c r="F1135" s="131"/>
    </row>
    <row r="1136" ht="12.75">
      <c r="F1136" s="131"/>
    </row>
    <row r="1137" ht="12.75">
      <c r="F1137" s="131"/>
    </row>
    <row r="1138" ht="12.75">
      <c r="F1138" s="131"/>
    </row>
    <row r="1139" ht="12.75">
      <c r="F1139" s="131"/>
    </row>
    <row r="1140" ht="12.75">
      <c r="F1140" s="131"/>
    </row>
    <row r="1141" ht="12.75">
      <c r="F1141" s="131"/>
    </row>
    <row r="1142" ht="12.75">
      <c r="F1142" s="131"/>
    </row>
    <row r="1143" ht="12.75">
      <c r="F1143" s="131"/>
    </row>
    <row r="1144" ht="12.75">
      <c r="F1144" s="131"/>
    </row>
    <row r="1145" ht="12.75">
      <c r="F1145" s="131"/>
    </row>
    <row r="1146" ht="12.75">
      <c r="F1146" s="131"/>
    </row>
    <row r="1147" ht="12.75">
      <c r="F1147" s="131"/>
    </row>
    <row r="1148" ht="12.75">
      <c r="F1148" s="131"/>
    </row>
    <row r="1149" ht="12.75">
      <c r="F1149" s="131"/>
    </row>
    <row r="1150" ht="12.75">
      <c r="F1150" s="131"/>
    </row>
    <row r="1151" ht="12.75">
      <c r="F1151" s="131"/>
    </row>
    <row r="1152" ht="12.75">
      <c r="F1152" s="131"/>
    </row>
    <row r="1153" ht="12.75">
      <c r="F1153" s="131"/>
    </row>
    <row r="1154" ht="12.75">
      <c r="F1154" s="131"/>
    </row>
    <row r="1155" ht="12.75">
      <c r="F1155" s="131"/>
    </row>
    <row r="1156" ht="12.75">
      <c r="F1156" s="131"/>
    </row>
    <row r="1157" ht="12.75">
      <c r="F1157" s="131"/>
    </row>
    <row r="1158" ht="12.75">
      <c r="F1158" s="131"/>
    </row>
    <row r="1159" ht="12.75">
      <c r="F1159" s="131"/>
    </row>
    <row r="1160" ht="12.75">
      <c r="F1160" s="131"/>
    </row>
    <row r="1161" ht="12.75">
      <c r="F1161" s="131"/>
    </row>
    <row r="1162" ht="12.75">
      <c r="F1162" s="131"/>
    </row>
    <row r="1163" ht="12.75">
      <c r="F1163" s="131"/>
    </row>
    <row r="1164" ht="12.75">
      <c r="F1164" s="131"/>
    </row>
    <row r="1165" ht="12.75">
      <c r="F1165" s="131"/>
    </row>
    <row r="1166" ht="12.75">
      <c r="F1166" s="131"/>
    </row>
    <row r="1167" ht="12.75">
      <c r="F1167" s="131"/>
    </row>
    <row r="1168" ht="12.75">
      <c r="F1168" s="131"/>
    </row>
    <row r="1169" ht="12.75">
      <c r="F1169" s="131"/>
    </row>
    <row r="1170" ht="12.75">
      <c r="F1170" s="131"/>
    </row>
    <row r="1171" ht="12.75">
      <c r="F1171" s="131"/>
    </row>
    <row r="1172" ht="12.75">
      <c r="F1172" s="131"/>
    </row>
    <row r="1173" ht="12.75">
      <c r="F1173" s="131"/>
    </row>
    <row r="1174" ht="12.75">
      <c r="F1174" s="131"/>
    </row>
    <row r="1175" ht="12.75">
      <c r="F1175" s="131"/>
    </row>
    <row r="1176" ht="12.75">
      <c r="F1176" s="131"/>
    </row>
    <row r="1177" ht="12.75">
      <c r="F1177" s="131"/>
    </row>
    <row r="1178" ht="12.75">
      <c r="F1178" s="131"/>
    </row>
    <row r="1179" ht="12.75">
      <c r="F1179" s="131"/>
    </row>
    <row r="1180" ht="12.75">
      <c r="F1180" s="131"/>
    </row>
    <row r="1181" ht="12.75">
      <c r="F1181" s="131"/>
    </row>
    <row r="1182" ht="12.75">
      <c r="F1182" s="131"/>
    </row>
    <row r="1183" ht="12.75">
      <c r="F1183" s="131"/>
    </row>
    <row r="1184" ht="12.75">
      <c r="F1184" s="131"/>
    </row>
    <row r="1185" ht="12.75">
      <c r="F1185" s="131"/>
    </row>
    <row r="1186" ht="12.75">
      <c r="F1186" s="131"/>
    </row>
    <row r="1187" ht="12.75">
      <c r="F1187" s="131"/>
    </row>
    <row r="1188" ht="12.75">
      <c r="F1188" s="131"/>
    </row>
    <row r="1189" ht="12.75">
      <c r="F1189" s="131"/>
    </row>
    <row r="1190" ht="12.75">
      <c r="F1190" s="131"/>
    </row>
    <row r="1191" ht="12.75">
      <c r="F1191" s="131"/>
    </row>
    <row r="1192" ht="12.75">
      <c r="F1192" s="131"/>
    </row>
    <row r="1193" ht="12.75">
      <c r="F1193" s="131"/>
    </row>
    <row r="1194" ht="12.75">
      <c r="F1194" s="131"/>
    </row>
    <row r="1195" ht="12.75">
      <c r="F1195" s="131"/>
    </row>
    <row r="1196" ht="12.75">
      <c r="F1196" s="131"/>
    </row>
    <row r="1197" ht="12.75">
      <c r="F1197" s="131"/>
    </row>
    <row r="1198" ht="12.75">
      <c r="F1198" s="131"/>
    </row>
    <row r="1199" ht="12.75">
      <c r="F1199" s="131"/>
    </row>
    <row r="1200" ht="12.75">
      <c r="F1200" s="131"/>
    </row>
    <row r="1201" ht="12.75">
      <c r="F1201" s="131"/>
    </row>
    <row r="1202" ht="12.75">
      <c r="F1202" s="131"/>
    </row>
    <row r="1203" ht="12.75">
      <c r="F1203" s="131"/>
    </row>
    <row r="1204" ht="12.75">
      <c r="F1204" s="131"/>
    </row>
    <row r="1205" ht="12.75">
      <c r="F1205" s="131"/>
    </row>
    <row r="1206" ht="12.75">
      <c r="F1206" s="131"/>
    </row>
    <row r="1207" ht="12.75">
      <c r="F1207" s="131"/>
    </row>
    <row r="1208" ht="12.75">
      <c r="F1208" s="131"/>
    </row>
    <row r="1209" ht="12.75">
      <c r="F1209" s="131"/>
    </row>
    <row r="1210" ht="12.75">
      <c r="F1210" s="131"/>
    </row>
    <row r="1211" ht="12.75">
      <c r="F1211" s="131"/>
    </row>
    <row r="1212" ht="12.75">
      <c r="F1212" s="131"/>
    </row>
    <row r="1213" ht="12.75">
      <c r="F1213" s="131"/>
    </row>
    <row r="1214" ht="12.75">
      <c r="F1214" s="131"/>
    </row>
    <row r="1215" ht="12.75">
      <c r="F1215" s="131"/>
    </row>
    <row r="1216" ht="12.75">
      <c r="F1216" s="131"/>
    </row>
    <row r="1217" ht="12.75">
      <c r="F1217" s="131"/>
    </row>
    <row r="1218" ht="12.75">
      <c r="F1218" s="131"/>
    </row>
    <row r="1219" ht="12.75">
      <c r="F1219" s="131"/>
    </row>
    <row r="1220" ht="12.75">
      <c r="F1220" s="131"/>
    </row>
    <row r="1221" ht="12.75">
      <c r="F1221" s="131"/>
    </row>
    <row r="1222" ht="12.75">
      <c r="F1222" s="131"/>
    </row>
    <row r="1223" ht="12.75">
      <c r="F1223" s="131"/>
    </row>
    <row r="1224" ht="12.75">
      <c r="F1224" s="131"/>
    </row>
    <row r="1225" ht="12.75">
      <c r="F1225" s="131"/>
    </row>
    <row r="1226" ht="12.75">
      <c r="F1226" s="131"/>
    </row>
    <row r="1227" ht="12.75">
      <c r="F1227" s="131"/>
    </row>
    <row r="1228" ht="12.75">
      <c r="F1228" s="131"/>
    </row>
    <row r="1229" ht="12.75">
      <c r="F1229" s="131"/>
    </row>
    <row r="1230" ht="12.75">
      <c r="F1230" s="131"/>
    </row>
    <row r="1231" ht="12.75">
      <c r="F1231" s="131"/>
    </row>
    <row r="1232" ht="12.75">
      <c r="F1232" s="131"/>
    </row>
    <row r="1233" ht="12.75">
      <c r="F1233" s="131"/>
    </row>
    <row r="1234" ht="12.75">
      <c r="F1234" s="131"/>
    </row>
    <row r="1235" ht="12.75">
      <c r="F1235" s="131"/>
    </row>
    <row r="1236" ht="12.75">
      <c r="F1236" s="131"/>
    </row>
    <row r="1237" ht="12.75">
      <c r="F1237" s="131"/>
    </row>
    <row r="1238" ht="12.75">
      <c r="F1238" s="131"/>
    </row>
    <row r="1239" ht="12.75">
      <c r="F1239" s="131"/>
    </row>
    <row r="1240" ht="12.75">
      <c r="F1240" s="131"/>
    </row>
    <row r="1241" ht="12.75">
      <c r="F1241" s="131"/>
    </row>
    <row r="1242" ht="12.75">
      <c r="F1242" s="131"/>
    </row>
    <row r="1243" ht="12.75">
      <c r="F1243" s="131"/>
    </row>
    <row r="1244" ht="12.75">
      <c r="F1244" s="131"/>
    </row>
    <row r="1245" ht="12.75">
      <c r="F1245" s="131"/>
    </row>
    <row r="1246" ht="12.75">
      <c r="F1246" s="131"/>
    </row>
    <row r="1247" ht="12.75">
      <c r="F1247" s="131"/>
    </row>
    <row r="1248" ht="12.75">
      <c r="F1248" s="131"/>
    </row>
    <row r="1249" ht="12.75">
      <c r="F1249" s="131"/>
    </row>
    <row r="1250" ht="12.75">
      <c r="F1250" s="131"/>
    </row>
    <row r="1251" ht="12.75">
      <c r="F1251" s="131"/>
    </row>
    <row r="1252" ht="12.75">
      <c r="F1252" s="131"/>
    </row>
    <row r="1253" ht="12.75">
      <c r="F1253" s="131"/>
    </row>
    <row r="1254" ht="12.75">
      <c r="F1254" s="131"/>
    </row>
    <row r="1255" ht="12.75">
      <c r="F1255" s="131"/>
    </row>
    <row r="1256" ht="12.75">
      <c r="F1256" s="131"/>
    </row>
    <row r="1257" ht="12.75">
      <c r="F1257" s="131"/>
    </row>
    <row r="1258" ht="12.75">
      <c r="F1258" s="131"/>
    </row>
    <row r="1259" ht="12.75">
      <c r="F1259" s="131"/>
    </row>
    <row r="1260" ht="12.75">
      <c r="F1260" s="131"/>
    </row>
    <row r="1261" ht="12.75">
      <c r="F1261" s="131"/>
    </row>
    <row r="1262" ht="12.75">
      <c r="F1262" s="131"/>
    </row>
    <row r="1263" ht="12.75">
      <c r="F1263" s="131"/>
    </row>
    <row r="1264" ht="12.75">
      <c r="F1264" s="131"/>
    </row>
    <row r="1265" ht="12.75">
      <c r="F1265" s="131"/>
    </row>
    <row r="1266" ht="12.75">
      <c r="F1266" s="131"/>
    </row>
    <row r="1267" ht="12.75">
      <c r="F1267" s="131"/>
    </row>
    <row r="1268" ht="12.75">
      <c r="F1268" s="131"/>
    </row>
    <row r="1269" ht="12.75">
      <c r="F1269" s="131"/>
    </row>
    <row r="1270" ht="12.75">
      <c r="F1270" s="131"/>
    </row>
    <row r="1271" ht="12.75">
      <c r="F1271" s="131"/>
    </row>
    <row r="1272" ht="12.75">
      <c r="F1272" s="131"/>
    </row>
    <row r="1273" ht="12.75">
      <c r="F1273" s="131"/>
    </row>
    <row r="1274" ht="12.75">
      <c r="F1274" s="131"/>
    </row>
    <row r="1275" ht="12.75">
      <c r="F1275" s="131"/>
    </row>
    <row r="1276" ht="12.75">
      <c r="F1276" s="131"/>
    </row>
    <row r="1277" ht="12.75">
      <c r="F1277" s="131"/>
    </row>
    <row r="1278" ht="12.75">
      <c r="F1278" s="131"/>
    </row>
    <row r="1279" ht="12.75">
      <c r="F1279" s="131"/>
    </row>
    <row r="1280" ht="12.75">
      <c r="F1280" s="131"/>
    </row>
    <row r="1281" ht="12.75">
      <c r="F1281" s="131"/>
    </row>
    <row r="1282" ht="12.75">
      <c r="F1282" s="131"/>
    </row>
    <row r="1283" ht="12.75">
      <c r="F1283" s="131"/>
    </row>
    <row r="1284" ht="12.75">
      <c r="F1284" s="131"/>
    </row>
    <row r="1285" ht="12.75">
      <c r="F1285" s="131"/>
    </row>
    <row r="1286" ht="12.75">
      <c r="F1286" s="131"/>
    </row>
    <row r="1287" ht="12.75">
      <c r="F1287" s="131"/>
    </row>
    <row r="1288" ht="12.75">
      <c r="F1288" s="131"/>
    </row>
    <row r="1289" ht="12.75">
      <c r="F1289" s="131"/>
    </row>
    <row r="1290" ht="12.75">
      <c r="F1290" s="131"/>
    </row>
    <row r="1291" ht="12.75">
      <c r="F1291" s="131"/>
    </row>
    <row r="1292" ht="12.75">
      <c r="F1292" s="131"/>
    </row>
    <row r="1293" ht="12.75">
      <c r="F1293" s="131"/>
    </row>
    <row r="1294" ht="12.75">
      <c r="F1294" s="131"/>
    </row>
    <row r="1295" ht="12.75">
      <c r="F1295" s="131"/>
    </row>
    <row r="1296" ht="12.75">
      <c r="F1296" s="131"/>
    </row>
    <row r="1297" ht="12.75">
      <c r="F1297" s="131"/>
    </row>
    <row r="1298" ht="12.75">
      <c r="F1298" s="131"/>
    </row>
    <row r="1299" ht="12.75">
      <c r="F1299" s="131"/>
    </row>
    <row r="1300" ht="12.75">
      <c r="F1300" s="131"/>
    </row>
    <row r="1301" ht="12.75">
      <c r="F1301" s="131"/>
    </row>
    <row r="1302" ht="12.75">
      <c r="F1302" s="131"/>
    </row>
    <row r="1303" ht="12.75">
      <c r="F1303" s="131"/>
    </row>
    <row r="1304" ht="12.75">
      <c r="F1304" s="131"/>
    </row>
    <row r="1305" ht="12.75">
      <c r="F1305" s="131"/>
    </row>
    <row r="1306" ht="12.75">
      <c r="F1306" s="131"/>
    </row>
    <row r="1307" ht="12.75">
      <c r="F1307" s="131"/>
    </row>
    <row r="1308" ht="12.75">
      <c r="F1308" s="131"/>
    </row>
    <row r="1309" ht="12.75">
      <c r="F1309" s="131"/>
    </row>
    <row r="1310" ht="12.75">
      <c r="F1310" s="131"/>
    </row>
  </sheetData>
  <printOptions horizontalCentered="1"/>
  <pageMargins left="0.1968503937007874" right="0.1968503937007874" top="0.7874015748031497" bottom="0.3937007874015748" header="0.5118110236220472" footer="0.5118110236220472"/>
  <pageSetup orientation="landscape" paperSize="9" scale="72" r:id="rId1"/>
  <headerFooter alignWithMargins="0">
    <oddFooter>&amp;LSeite &amp;P von &amp;N&amp;CAuswertung: ABV Hallstadt
www.ABV-Raubritter.de&amp;RDruckdatum: &amp;D, &amp;T</oddFooter>
  </headerFooter>
  <rowBreaks count="3" manualBreakCount="3">
    <brk id="27" max="31" man="1"/>
    <brk id="50" max="31" man="1"/>
    <brk id="66" max="18" man="1"/>
  </rowBreaks>
  <colBreaks count="1" manualBreakCount="1">
    <brk id="32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44"/>
  <sheetViews>
    <sheetView showZeros="0" zoomScale="80" zoomScaleNormal="80" workbookViewId="0" topLeftCell="F19">
      <selection activeCell="AJ18" sqref="AJ18"/>
    </sheetView>
  </sheetViews>
  <sheetFormatPr defaultColWidth="11.421875" defaultRowHeight="12.75"/>
  <cols>
    <col min="1" max="1" width="4.00390625" style="0" customWidth="1"/>
    <col min="2" max="2" width="3.421875" style="0" customWidth="1"/>
    <col min="3" max="3" width="0.42578125" style="0" customWidth="1"/>
    <col min="4" max="4" width="11.00390625" style="0" bestFit="1" customWidth="1"/>
    <col min="5" max="5" width="19.8515625" style="0" bestFit="1" customWidth="1"/>
    <col min="6" max="6" width="10.8515625" style="137" customWidth="1"/>
    <col min="7" max="7" width="9.421875" style="0" customWidth="1"/>
    <col min="8" max="12" width="5.140625" style="0" customWidth="1"/>
    <col min="13" max="13" width="5.00390625" style="0" customWidth="1"/>
    <col min="14" max="14" width="6.421875" style="0" customWidth="1"/>
    <col min="15" max="15" width="4.00390625" style="0" customWidth="1"/>
    <col min="16" max="16" width="7.7109375" style="0" bestFit="1" customWidth="1"/>
    <col min="17" max="17" width="1.8515625" style="0" customWidth="1"/>
    <col min="18" max="18" width="4.00390625" style="0" bestFit="1" customWidth="1"/>
    <col min="19" max="19" width="8.7109375" style="0" customWidth="1"/>
    <col min="20" max="20" width="9.57421875" style="0" bestFit="1" customWidth="1"/>
    <col min="21" max="26" width="5.140625" style="0" customWidth="1"/>
    <col min="27" max="27" width="6.421875" style="0" customWidth="1"/>
    <col min="28" max="28" width="5.140625" style="0" customWidth="1"/>
    <col min="29" max="29" width="6.421875" style="0" customWidth="1"/>
    <col min="30" max="30" width="1.8515625" style="0" bestFit="1" customWidth="1"/>
    <col min="31" max="31" width="3.8515625" style="0" customWidth="1"/>
    <col min="32" max="32" width="11.140625" style="0" bestFit="1" customWidth="1"/>
  </cols>
  <sheetData>
    <row r="1" spans="1:19" ht="13.5" thickBot="1">
      <c r="A1" s="1"/>
      <c r="B1" s="2"/>
      <c r="C1" s="2"/>
      <c r="D1" s="2"/>
      <c r="F1" s="13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1:32" ht="9" customHeight="1" thickTop="1">
      <c r="A2" s="5"/>
      <c r="B2" s="6"/>
      <c r="C2" s="6"/>
      <c r="D2" s="6"/>
      <c r="E2" s="7"/>
      <c r="F2" s="185"/>
      <c r="G2" s="153"/>
      <c r="H2" s="153"/>
      <c r="I2" s="186"/>
      <c r="J2" s="186"/>
      <c r="K2" s="186"/>
      <c r="L2" s="186"/>
      <c r="M2" s="186"/>
      <c r="N2" s="153"/>
      <c r="O2" s="153"/>
      <c r="P2" s="153"/>
      <c r="Q2" s="153"/>
      <c r="R2" s="153"/>
      <c r="S2" s="153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18">
      <c r="A3" s="156" t="s">
        <v>80</v>
      </c>
      <c r="B3" s="157"/>
      <c r="C3" s="157"/>
      <c r="D3" s="157"/>
      <c r="E3" s="158"/>
      <c r="F3" s="187"/>
      <c r="G3" s="125"/>
      <c r="H3" s="52"/>
      <c r="I3" s="52"/>
      <c r="J3" s="52"/>
      <c r="K3" s="52"/>
      <c r="L3" s="52"/>
      <c r="M3" s="52"/>
      <c r="N3" s="128"/>
      <c r="O3" s="128"/>
      <c r="P3" s="52"/>
      <c r="Q3" s="125"/>
      <c r="R3" s="128"/>
      <c r="S3" s="125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15.75">
      <c r="A4" s="160" t="s">
        <v>0</v>
      </c>
      <c r="B4" s="161"/>
      <c r="C4" s="161"/>
      <c r="D4" s="161"/>
      <c r="E4" s="162"/>
      <c r="F4" s="188"/>
      <c r="G4" s="11"/>
      <c r="H4" s="11"/>
      <c r="I4" s="11"/>
      <c r="J4" s="11"/>
      <c r="K4" s="11"/>
      <c r="L4" s="11"/>
      <c r="M4" s="14"/>
      <c r="N4" s="14"/>
      <c r="O4" s="11"/>
      <c r="P4" s="126"/>
      <c r="Q4" s="14"/>
      <c r="R4" s="126"/>
      <c r="S4" s="12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ht="15.75">
      <c r="A5" s="163"/>
      <c r="B5" s="164"/>
      <c r="C5" s="164"/>
      <c r="D5" s="164"/>
      <c r="E5" s="165"/>
      <c r="F5" s="133"/>
      <c r="G5" s="40"/>
      <c r="H5" s="55"/>
      <c r="I5" s="128"/>
      <c r="J5" s="55" t="s">
        <v>293</v>
      </c>
      <c r="K5" s="180"/>
      <c r="L5" s="180"/>
      <c r="M5" s="180"/>
      <c r="N5" s="180"/>
      <c r="O5" s="180"/>
      <c r="P5" s="180"/>
      <c r="Q5" s="180"/>
      <c r="R5" s="14"/>
      <c r="S5" s="14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6.5">
      <c r="A6" s="166" t="s">
        <v>81</v>
      </c>
      <c r="B6" s="167"/>
      <c r="C6" s="167"/>
      <c r="D6" s="167"/>
      <c r="E6" s="168"/>
      <c r="F6" s="134"/>
      <c r="G6" s="54"/>
      <c r="H6" s="19"/>
      <c r="I6" s="13"/>
      <c r="J6" s="14"/>
      <c r="K6" s="14"/>
      <c r="L6" s="14"/>
      <c r="M6" s="14"/>
      <c r="N6" s="20"/>
      <c r="O6" s="20"/>
      <c r="P6" s="40"/>
      <c r="Q6" s="40"/>
      <c r="R6" s="40"/>
      <c r="S6" s="20" t="s">
        <v>82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9" customHeight="1" thickBot="1">
      <c r="A7" s="169"/>
      <c r="B7" s="170"/>
      <c r="C7" s="170"/>
      <c r="D7" s="170"/>
      <c r="E7" s="171"/>
      <c r="F7" s="189"/>
      <c r="G7" s="154"/>
      <c r="H7" s="154"/>
      <c r="I7" s="129"/>
      <c r="J7" s="129"/>
      <c r="K7" s="129"/>
      <c r="L7" s="129"/>
      <c r="M7" s="129"/>
      <c r="N7" s="154"/>
      <c r="O7" s="154"/>
      <c r="P7" s="154"/>
      <c r="Q7" s="154"/>
      <c r="R7" s="154"/>
      <c r="S7" s="154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ht="9" customHeight="1" thickTop="1">
      <c r="A8" s="163"/>
      <c r="B8" s="164"/>
      <c r="C8" s="164"/>
      <c r="D8" s="164"/>
      <c r="E8" s="172"/>
      <c r="F8" s="190"/>
      <c r="G8" s="84"/>
      <c r="H8" s="84"/>
      <c r="I8" s="59"/>
      <c r="J8" s="59"/>
      <c r="K8" s="59"/>
      <c r="L8" s="59"/>
      <c r="M8" s="59"/>
      <c r="N8" s="84"/>
      <c r="O8" s="84"/>
      <c r="P8" s="84"/>
      <c r="Q8" s="84"/>
      <c r="R8" s="40"/>
      <c r="S8" s="8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ht="16.5">
      <c r="A9" s="174"/>
      <c r="B9" s="175"/>
      <c r="C9" s="175"/>
      <c r="D9" s="175"/>
      <c r="E9" s="176"/>
      <c r="F9" s="135"/>
      <c r="G9" s="18"/>
      <c r="H9" s="11"/>
      <c r="I9" s="13"/>
      <c r="J9" s="13"/>
      <c r="K9" s="13" t="s">
        <v>3</v>
      </c>
      <c r="L9" s="13"/>
      <c r="M9" s="13"/>
      <c r="N9" s="29"/>
      <c r="O9" s="29"/>
      <c r="P9" s="30"/>
      <c r="Q9" s="3"/>
      <c r="R9" s="3"/>
      <c r="S9" s="20"/>
      <c r="T9" s="40"/>
      <c r="U9" s="40"/>
      <c r="V9" s="40"/>
      <c r="W9" s="40"/>
      <c r="X9" s="13" t="s">
        <v>257</v>
      </c>
      <c r="Y9" s="40"/>
      <c r="Z9" s="40"/>
      <c r="AA9" s="40"/>
      <c r="AB9" s="40"/>
      <c r="AC9" s="40"/>
      <c r="AD9" s="40"/>
      <c r="AE9" s="40"/>
      <c r="AF9" s="40"/>
    </row>
    <row r="10" spans="1:34" ht="13.5" thickBot="1">
      <c r="A10" s="169"/>
      <c r="B10" s="169"/>
      <c r="C10" s="169"/>
      <c r="D10" s="169"/>
      <c r="E10" s="169"/>
      <c r="F10" s="13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3" ht="15" customHeight="1" thickBot="1" thickTop="1">
      <c r="A11" s="173" t="s">
        <v>62</v>
      </c>
      <c r="B11" s="173" t="s">
        <v>26</v>
      </c>
      <c r="C11" s="177" t="s">
        <v>261</v>
      </c>
      <c r="D11" s="177" t="s">
        <v>261</v>
      </c>
      <c r="E11" s="172" t="s">
        <v>56</v>
      </c>
      <c r="F11" s="191" t="s">
        <v>57</v>
      </c>
      <c r="G11" s="84"/>
      <c r="H11" s="80">
        <v>1</v>
      </c>
      <c r="I11" s="80">
        <v>2</v>
      </c>
      <c r="J11" s="80">
        <v>3</v>
      </c>
      <c r="K11" s="80">
        <v>4</v>
      </c>
      <c r="L11" s="80">
        <v>5</v>
      </c>
      <c r="M11" s="80">
        <v>6</v>
      </c>
      <c r="N11" s="80" t="s">
        <v>59</v>
      </c>
      <c r="O11" s="80" t="s">
        <v>58</v>
      </c>
      <c r="P11" s="80" t="s">
        <v>59</v>
      </c>
      <c r="Q11" s="80"/>
      <c r="R11" s="80" t="s">
        <v>60</v>
      </c>
      <c r="S11" s="155" t="s">
        <v>61</v>
      </c>
      <c r="T11" s="155"/>
      <c r="U11" s="80">
        <v>1</v>
      </c>
      <c r="V11" s="80">
        <v>2</v>
      </c>
      <c r="W11" s="80">
        <v>3</v>
      </c>
      <c r="X11" s="80">
        <v>4</v>
      </c>
      <c r="Y11" s="80">
        <v>5</v>
      </c>
      <c r="Z11" s="80">
        <v>6</v>
      </c>
      <c r="AA11" s="80" t="s">
        <v>59</v>
      </c>
      <c r="AB11" s="80" t="s">
        <v>58</v>
      </c>
      <c r="AC11" s="80" t="s">
        <v>59</v>
      </c>
      <c r="AD11" s="80"/>
      <c r="AE11" s="80" t="s">
        <v>60</v>
      </c>
      <c r="AF11" s="155" t="s">
        <v>61</v>
      </c>
      <c r="AG11" s="22"/>
    </row>
    <row r="12" spans="1:33" ht="28.5" customHeight="1" thickBot="1" thickTop="1">
      <c r="A12" s="178" t="s">
        <v>2</v>
      </c>
      <c r="B12" s="159" t="s">
        <v>174</v>
      </c>
      <c r="C12" s="159" t="s">
        <v>174</v>
      </c>
      <c r="D12" s="179" t="s">
        <v>31</v>
      </c>
      <c r="E12" s="174" t="s">
        <v>187</v>
      </c>
      <c r="F12" s="191">
        <v>20118</v>
      </c>
      <c r="G12" s="152" t="s">
        <v>3</v>
      </c>
      <c r="H12" s="70">
        <v>191</v>
      </c>
      <c r="I12" s="70">
        <v>258</v>
      </c>
      <c r="J12" s="70">
        <v>188</v>
      </c>
      <c r="K12" s="70">
        <v>170</v>
      </c>
      <c r="L12" s="70">
        <v>176</v>
      </c>
      <c r="M12" s="70">
        <v>176</v>
      </c>
      <c r="N12" s="71">
        <f aca="true" t="shared" si="0" ref="N12:N37">SUM(H12:M12)</f>
        <v>1159</v>
      </c>
      <c r="O12" s="72"/>
      <c r="P12" s="71">
        <f aca="true" t="shared" si="1" ref="P12:P37">SUM(N12:O12)</f>
        <v>1159</v>
      </c>
      <c r="Q12" s="69"/>
      <c r="R12" s="77">
        <f aca="true" t="shared" si="2" ref="R12:R23">COUNTIF(H12:M12,"&gt;0")</f>
        <v>6</v>
      </c>
      <c r="S12" s="78">
        <f aca="true" t="shared" si="3" ref="S12:S35">P12/R12</f>
        <v>193.16666666666666</v>
      </c>
      <c r="T12" s="152" t="s">
        <v>4</v>
      </c>
      <c r="U12" s="73">
        <v>201</v>
      </c>
      <c r="V12" s="73">
        <v>191</v>
      </c>
      <c r="W12" s="73">
        <v>200</v>
      </c>
      <c r="X12" s="73">
        <v>158</v>
      </c>
      <c r="Y12" s="73">
        <v>173</v>
      </c>
      <c r="Z12" s="73">
        <v>226</v>
      </c>
      <c r="AA12" s="74">
        <f aca="true" t="shared" si="4" ref="AA12:AA44">SUM(U12:Z12)</f>
        <v>1149</v>
      </c>
      <c r="AB12" s="75"/>
      <c r="AC12" s="74">
        <f aca="true" t="shared" si="5" ref="AC12:AC37">SUM(AA12:AB12,P12)</f>
        <v>2308</v>
      </c>
      <c r="AD12" s="76"/>
      <c r="AE12" s="77">
        <f aca="true" t="shared" si="6" ref="AE12:AE37">COUNTIF(U12:Z12,"&gt;0")+R12</f>
        <v>12</v>
      </c>
      <c r="AF12" s="78">
        <f aca="true" t="shared" si="7" ref="AF12:AF35">AC12/AE12</f>
        <v>192.33333333333334</v>
      </c>
      <c r="AG12" s="22"/>
    </row>
    <row r="13" spans="1:33" ht="28.5" customHeight="1" thickBot="1" thickTop="1">
      <c r="A13" s="178" t="s">
        <v>5</v>
      </c>
      <c r="B13" s="159" t="s">
        <v>174</v>
      </c>
      <c r="C13" s="159" t="s">
        <v>174</v>
      </c>
      <c r="D13" s="179" t="s">
        <v>39</v>
      </c>
      <c r="E13" s="174" t="s">
        <v>190</v>
      </c>
      <c r="F13" s="191">
        <v>330236</v>
      </c>
      <c r="G13" s="152" t="s">
        <v>3</v>
      </c>
      <c r="H13" s="70">
        <v>184</v>
      </c>
      <c r="I13" s="70">
        <v>191</v>
      </c>
      <c r="J13" s="70">
        <v>169</v>
      </c>
      <c r="K13" s="70">
        <v>161</v>
      </c>
      <c r="L13" s="70">
        <v>216</v>
      </c>
      <c r="M13" s="70">
        <v>224</v>
      </c>
      <c r="N13" s="71">
        <f t="shared" si="0"/>
        <v>1145</v>
      </c>
      <c r="O13" s="72"/>
      <c r="P13" s="71">
        <f t="shared" si="1"/>
        <v>1145</v>
      </c>
      <c r="Q13" s="69"/>
      <c r="R13" s="77">
        <f t="shared" si="2"/>
        <v>6</v>
      </c>
      <c r="S13" s="78">
        <f t="shared" si="3"/>
        <v>190.83333333333334</v>
      </c>
      <c r="T13" s="152" t="s">
        <v>4</v>
      </c>
      <c r="U13" s="73">
        <v>164</v>
      </c>
      <c r="V13" s="73">
        <v>187</v>
      </c>
      <c r="W13" s="73">
        <v>161</v>
      </c>
      <c r="X13" s="73">
        <v>224</v>
      </c>
      <c r="Y13" s="73">
        <v>215</v>
      </c>
      <c r="Z13" s="73">
        <v>208</v>
      </c>
      <c r="AA13" s="74">
        <f t="shared" si="4"/>
        <v>1159</v>
      </c>
      <c r="AB13" s="75"/>
      <c r="AC13" s="74">
        <f t="shared" si="5"/>
        <v>2304</v>
      </c>
      <c r="AD13" s="76"/>
      <c r="AE13" s="77">
        <f t="shared" si="6"/>
        <v>12</v>
      </c>
      <c r="AF13" s="78">
        <f t="shared" si="7"/>
        <v>192</v>
      </c>
      <c r="AG13" s="22"/>
    </row>
    <row r="14" spans="1:33" ht="28.5" customHeight="1" thickBot="1" thickTop="1">
      <c r="A14" s="178" t="s">
        <v>6</v>
      </c>
      <c r="B14" s="159" t="s">
        <v>174</v>
      </c>
      <c r="C14" s="159" t="s">
        <v>174</v>
      </c>
      <c r="D14" s="179" t="s">
        <v>247</v>
      </c>
      <c r="E14" s="174" t="s">
        <v>180</v>
      </c>
      <c r="F14" s="191">
        <v>230110</v>
      </c>
      <c r="G14" s="152" t="s">
        <v>3</v>
      </c>
      <c r="H14" s="70">
        <v>156</v>
      </c>
      <c r="I14" s="70">
        <v>189</v>
      </c>
      <c r="J14" s="70">
        <v>187</v>
      </c>
      <c r="K14" s="70">
        <v>226</v>
      </c>
      <c r="L14" s="70">
        <v>156</v>
      </c>
      <c r="M14" s="70">
        <v>191</v>
      </c>
      <c r="N14" s="71">
        <f t="shared" si="0"/>
        <v>1105</v>
      </c>
      <c r="O14" s="72"/>
      <c r="P14" s="71">
        <f t="shared" si="1"/>
        <v>1105</v>
      </c>
      <c r="Q14" s="69"/>
      <c r="R14" s="77">
        <f t="shared" si="2"/>
        <v>6</v>
      </c>
      <c r="S14" s="78">
        <f t="shared" si="3"/>
        <v>184.16666666666666</v>
      </c>
      <c r="T14" s="152" t="s">
        <v>4</v>
      </c>
      <c r="U14" s="73">
        <v>190</v>
      </c>
      <c r="V14" s="73">
        <v>227</v>
      </c>
      <c r="W14" s="73">
        <v>214</v>
      </c>
      <c r="X14" s="73">
        <v>133</v>
      </c>
      <c r="Y14" s="73">
        <v>186</v>
      </c>
      <c r="Z14" s="73">
        <v>203</v>
      </c>
      <c r="AA14" s="74">
        <f t="shared" si="4"/>
        <v>1153</v>
      </c>
      <c r="AB14" s="75"/>
      <c r="AC14" s="74">
        <f t="shared" si="5"/>
        <v>2258</v>
      </c>
      <c r="AD14" s="76"/>
      <c r="AE14" s="77">
        <f t="shared" si="6"/>
        <v>12</v>
      </c>
      <c r="AF14" s="78">
        <f t="shared" si="7"/>
        <v>188.16666666666666</v>
      </c>
      <c r="AG14" s="22"/>
    </row>
    <row r="15" spans="1:33" ht="28.5" customHeight="1" thickBot="1" thickTop="1">
      <c r="A15" s="178" t="s">
        <v>7</v>
      </c>
      <c r="B15" s="159" t="s">
        <v>174</v>
      </c>
      <c r="C15" s="159" t="s">
        <v>174</v>
      </c>
      <c r="D15" s="179" t="s">
        <v>254</v>
      </c>
      <c r="E15" s="174" t="s">
        <v>178</v>
      </c>
      <c r="F15" s="191">
        <v>380104</v>
      </c>
      <c r="G15" s="152" t="s">
        <v>3</v>
      </c>
      <c r="H15" s="70">
        <v>203</v>
      </c>
      <c r="I15" s="70">
        <v>147</v>
      </c>
      <c r="J15" s="70">
        <v>158</v>
      </c>
      <c r="K15" s="70">
        <v>112</v>
      </c>
      <c r="L15" s="70">
        <v>193</v>
      </c>
      <c r="M15" s="70">
        <v>188</v>
      </c>
      <c r="N15" s="71">
        <f t="shared" si="0"/>
        <v>1001</v>
      </c>
      <c r="O15" s="72"/>
      <c r="P15" s="71">
        <f t="shared" si="1"/>
        <v>1001</v>
      </c>
      <c r="Q15" s="69"/>
      <c r="R15" s="77">
        <f t="shared" si="2"/>
        <v>6</v>
      </c>
      <c r="S15" s="78">
        <f t="shared" si="3"/>
        <v>166.83333333333334</v>
      </c>
      <c r="T15" s="152" t="s">
        <v>4</v>
      </c>
      <c r="U15" s="73">
        <v>169</v>
      </c>
      <c r="V15" s="73">
        <v>169</v>
      </c>
      <c r="W15" s="73">
        <v>209</v>
      </c>
      <c r="X15" s="73">
        <v>230</v>
      </c>
      <c r="Y15" s="73">
        <v>205</v>
      </c>
      <c r="Z15" s="73">
        <v>214</v>
      </c>
      <c r="AA15" s="74">
        <f t="shared" si="4"/>
        <v>1196</v>
      </c>
      <c r="AB15" s="75"/>
      <c r="AC15" s="74">
        <f t="shared" si="5"/>
        <v>2197</v>
      </c>
      <c r="AD15" s="76"/>
      <c r="AE15" s="77">
        <f t="shared" si="6"/>
        <v>12</v>
      </c>
      <c r="AF15" s="78">
        <f t="shared" si="7"/>
        <v>183.08333333333334</v>
      </c>
      <c r="AG15" s="22"/>
    </row>
    <row r="16" spans="1:33" ht="28.5" customHeight="1" thickBot="1" thickTop="1">
      <c r="A16" s="178" t="s">
        <v>8</v>
      </c>
      <c r="B16" s="159" t="s">
        <v>174</v>
      </c>
      <c r="C16" s="159" t="s">
        <v>174</v>
      </c>
      <c r="D16" s="179" t="s">
        <v>31</v>
      </c>
      <c r="E16" s="174" t="s">
        <v>182</v>
      </c>
      <c r="F16" s="191">
        <v>20135</v>
      </c>
      <c r="G16" s="152" t="s">
        <v>3</v>
      </c>
      <c r="H16" s="70">
        <v>148</v>
      </c>
      <c r="I16" s="70">
        <v>180</v>
      </c>
      <c r="J16" s="70">
        <v>203</v>
      </c>
      <c r="K16" s="70">
        <v>143</v>
      </c>
      <c r="L16" s="70">
        <v>157</v>
      </c>
      <c r="M16" s="70">
        <v>185</v>
      </c>
      <c r="N16" s="71">
        <f t="shared" si="0"/>
        <v>1016</v>
      </c>
      <c r="O16" s="72"/>
      <c r="P16" s="71">
        <f t="shared" si="1"/>
        <v>1016</v>
      </c>
      <c r="Q16" s="69"/>
      <c r="R16" s="77">
        <f aca="true" t="shared" si="8" ref="R16:R37">COUNTIF(H16:M16,"&gt;0")</f>
        <v>6</v>
      </c>
      <c r="S16" s="78">
        <f t="shared" si="3"/>
        <v>169.33333333333334</v>
      </c>
      <c r="T16" s="152" t="s">
        <v>4</v>
      </c>
      <c r="U16" s="73">
        <v>200</v>
      </c>
      <c r="V16" s="73">
        <v>189</v>
      </c>
      <c r="W16" s="73">
        <v>193</v>
      </c>
      <c r="X16" s="73">
        <v>161</v>
      </c>
      <c r="Y16" s="73">
        <v>219</v>
      </c>
      <c r="Z16" s="73">
        <v>205</v>
      </c>
      <c r="AA16" s="74">
        <f t="shared" si="4"/>
        <v>1167</v>
      </c>
      <c r="AB16" s="75"/>
      <c r="AC16" s="74">
        <f t="shared" si="5"/>
        <v>2183</v>
      </c>
      <c r="AD16" s="76"/>
      <c r="AE16" s="77">
        <f t="shared" si="6"/>
        <v>12</v>
      </c>
      <c r="AF16" s="78">
        <f t="shared" si="7"/>
        <v>181.91666666666666</v>
      </c>
      <c r="AG16" s="22"/>
    </row>
    <row r="17" spans="1:33" ht="28.5" customHeight="1" thickBot="1" thickTop="1">
      <c r="A17" s="178" t="s">
        <v>9</v>
      </c>
      <c r="B17" s="159" t="s">
        <v>194</v>
      </c>
      <c r="C17" s="159" t="s">
        <v>194</v>
      </c>
      <c r="D17" s="179" t="s">
        <v>254</v>
      </c>
      <c r="E17" s="174" t="s">
        <v>195</v>
      </c>
      <c r="F17" s="191">
        <v>380112</v>
      </c>
      <c r="G17" s="152" t="s">
        <v>3</v>
      </c>
      <c r="H17" s="70">
        <v>156</v>
      </c>
      <c r="I17" s="70">
        <v>175</v>
      </c>
      <c r="J17" s="70">
        <v>222</v>
      </c>
      <c r="K17" s="70">
        <v>163</v>
      </c>
      <c r="L17" s="70">
        <v>176</v>
      </c>
      <c r="M17" s="70">
        <v>158</v>
      </c>
      <c r="N17" s="71">
        <f t="shared" si="0"/>
        <v>1050</v>
      </c>
      <c r="O17" s="72">
        <v>24</v>
      </c>
      <c r="P17" s="71">
        <f t="shared" si="1"/>
        <v>1074</v>
      </c>
      <c r="Q17" s="69"/>
      <c r="R17" s="77">
        <f t="shared" si="2"/>
        <v>6</v>
      </c>
      <c r="S17" s="78">
        <f t="shared" si="3"/>
        <v>179</v>
      </c>
      <c r="T17" s="152" t="s">
        <v>4</v>
      </c>
      <c r="U17" s="73">
        <v>166</v>
      </c>
      <c r="V17" s="73">
        <v>181</v>
      </c>
      <c r="W17" s="73">
        <v>232</v>
      </c>
      <c r="X17" s="73">
        <v>167</v>
      </c>
      <c r="Y17" s="73">
        <v>158</v>
      </c>
      <c r="Z17" s="73">
        <v>171</v>
      </c>
      <c r="AA17" s="74">
        <f t="shared" si="4"/>
        <v>1075</v>
      </c>
      <c r="AB17" s="75">
        <v>24</v>
      </c>
      <c r="AC17" s="74">
        <f t="shared" si="5"/>
        <v>2173</v>
      </c>
      <c r="AD17" s="76"/>
      <c r="AE17" s="77">
        <f t="shared" si="6"/>
        <v>12</v>
      </c>
      <c r="AF17" s="78">
        <f t="shared" si="7"/>
        <v>181.08333333333334</v>
      </c>
      <c r="AG17" s="22"/>
    </row>
    <row r="18" spans="1:33" ht="28.5" customHeight="1" thickBot="1" thickTop="1">
      <c r="A18" s="178" t="s">
        <v>10</v>
      </c>
      <c r="B18" s="159" t="s">
        <v>174</v>
      </c>
      <c r="C18" s="159" t="s">
        <v>174</v>
      </c>
      <c r="D18" s="179" t="s">
        <v>244</v>
      </c>
      <c r="E18" s="174" t="s">
        <v>183</v>
      </c>
      <c r="F18" s="191">
        <v>250126</v>
      </c>
      <c r="G18" s="152" t="s">
        <v>3</v>
      </c>
      <c r="H18" s="70">
        <v>171</v>
      </c>
      <c r="I18" s="70">
        <v>202</v>
      </c>
      <c r="J18" s="70">
        <v>152</v>
      </c>
      <c r="K18" s="70">
        <v>193</v>
      </c>
      <c r="L18" s="70">
        <v>157</v>
      </c>
      <c r="M18" s="70">
        <v>169</v>
      </c>
      <c r="N18" s="71">
        <f t="shared" si="0"/>
        <v>1044</v>
      </c>
      <c r="O18" s="72"/>
      <c r="P18" s="71">
        <f t="shared" si="1"/>
        <v>1044</v>
      </c>
      <c r="Q18" s="69"/>
      <c r="R18" s="77">
        <f t="shared" si="2"/>
        <v>6</v>
      </c>
      <c r="S18" s="78">
        <f t="shared" si="3"/>
        <v>174</v>
      </c>
      <c r="T18" s="152" t="s">
        <v>4</v>
      </c>
      <c r="U18" s="73">
        <v>177</v>
      </c>
      <c r="V18" s="73">
        <v>155</v>
      </c>
      <c r="W18" s="73">
        <v>164</v>
      </c>
      <c r="X18" s="73">
        <v>225</v>
      </c>
      <c r="Y18" s="73">
        <v>174</v>
      </c>
      <c r="Z18" s="73">
        <v>191</v>
      </c>
      <c r="AA18" s="74">
        <f t="shared" si="4"/>
        <v>1086</v>
      </c>
      <c r="AB18" s="75"/>
      <c r="AC18" s="74">
        <f t="shared" si="5"/>
        <v>2130</v>
      </c>
      <c r="AD18" s="76"/>
      <c r="AE18" s="77">
        <f t="shared" si="6"/>
        <v>12</v>
      </c>
      <c r="AF18" s="78">
        <f t="shared" si="7"/>
        <v>177.5</v>
      </c>
      <c r="AG18" s="22"/>
    </row>
    <row r="19" spans="1:33" ht="28.5" customHeight="1" thickBot="1" thickTop="1">
      <c r="A19" s="178" t="s">
        <v>11</v>
      </c>
      <c r="B19" s="159" t="s">
        <v>174</v>
      </c>
      <c r="C19" s="159" t="s">
        <v>174</v>
      </c>
      <c r="D19" s="179" t="s">
        <v>30</v>
      </c>
      <c r="E19" s="174" t="s">
        <v>188</v>
      </c>
      <c r="F19" s="191">
        <v>370116</v>
      </c>
      <c r="G19" s="152" t="s">
        <v>3</v>
      </c>
      <c r="H19" s="70">
        <v>180</v>
      </c>
      <c r="I19" s="70">
        <v>189</v>
      </c>
      <c r="J19" s="70">
        <v>159</v>
      </c>
      <c r="K19" s="70">
        <v>174</v>
      </c>
      <c r="L19" s="70">
        <v>185</v>
      </c>
      <c r="M19" s="70">
        <v>188</v>
      </c>
      <c r="N19" s="71">
        <f t="shared" si="0"/>
        <v>1075</v>
      </c>
      <c r="O19" s="72"/>
      <c r="P19" s="71">
        <f t="shared" si="1"/>
        <v>1075</v>
      </c>
      <c r="Q19" s="69"/>
      <c r="R19" s="77">
        <f t="shared" si="2"/>
        <v>6</v>
      </c>
      <c r="S19" s="78">
        <f t="shared" si="3"/>
        <v>179.16666666666666</v>
      </c>
      <c r="T19" s="152" t="s">
        <v>4</v>
      </c>
      <c r="U19" s="73">
        <v>156</v>
      </c>
      <c r="V19" s="73">
        <v>200</v>
      </c>
      <c r="W19" s="73">
        <v>191</v>
      </c>
      <c r="X19" s="73">
        <v>137</v>
      </c>
      <c r="Y19" s="73">
        <v>164</v>
      </c>
      <c r="Z19" s="73">
        <v>181</v>
      </c>
      <c r="AA19" s="74">
        <f t="shared" si="4"/>
        <v>1029</v>
      </c>
      <c r="AB19" s="75"/>
      <c r="AC19" s="74">
        <f t="shared" si="5"/>
        <v>2104</v>
      </c>
      <c r="AD19" s="76"/>
      <c r="AE19" s="77">
        <f t="shared" si="6"/>
        <v>12</v>
      </c>
      <c r="AF19" s="78">
        <f t="shared" si="7"/>
        <v>175.33333333333334</v>
      </c>
      <c r="AG19" s="22"/>
    </row>
    <row r="20" spans="1:33" ht="28.5" customHeight="1" thickBot="1" thickTop="1">
      <c r="A20" s="178" t="s">
        <v>12</v>
      </c>
      <c r="B20" s="159" t="s">
        <v>174</v>
      </c>
      <c r="C20" s="159" t="s">
        <v>174</v>
      </c>
      <c r="D20" s="179" t="s">
        <v>41</v>
      </c>
      <c r="E20" s="174" t="s">
        <v>185</v>
      </c>
      <c r="F20" s="191">
        <v>150827</v>
      </c>
      <c r="G20" s="152" t="s">
        <v>3</v>
      </c>
      <c r="H20" s="70">
        <v>138</v>
      </c>
      <c r="I20" s="70">
        <v>199</v>
      </c>
      <c r="J20" s="70">
        <v>148</v>
      </c>
      <c r="K20" s="70">
        <v>203</v>
      </c>
      <c r="L20" s="70">
        <v>168</v>
      </c>
      <c r="M20" s="70">
        <v>173</v>
      </c>
      <c r="N20" s="71">
        <f t="shared" si="0"/>
        <v>1029</v>
      </c>
      <c r="O20" s="72"/>
      <c r="P20" s="71">
        <f t="shared" si="1"/>
        <v>1029</v>
      </c>
      <c r="Q20" s="69"/>
      <c r="R20" s="77">
        <f t="shared" si="2"/>
        <v>6</v>
      </c>
      <c r="S20" s="78">
        <f t="shared" si="3"/>
        <v>171.5</v>
      </c>
      <c r="T20" s="152" t="s">
        <v>4</v>
      </c>
      <c r="U20" s="73">
        <v>183</v>
      </c>
      <c r="V20" s="73">
        <v>213</v>
      </c>
      <c r="W20" s="73">
        <v>157</v>
      </c>
      <c r="X20" s="73">
        <v>166</v>
      </c>
      <c r="Y20" s="73">
        <v>170</v>
      </c>
      <c r="Z20" s="73">
        <v>171</v>
      </c>
      <c r="AA20" s="74">
        <f t="shared" si="4"/>
        <v>1060</v>
      </c>
      <c r="AB20" s="75"/>
      <c r="AC20" s="74">
        <f t="shared" si="5"/>
        <v>2089</v>
      </c>
      <c r="AD20" s="76"/>
      <c r="AE20" s="77">
        <f t="shared" si="6"/>
        <v>12</v>
      </c>
      <c r="AF20" s="78">
        <f t="shared" si="7"/>
        <v>174.08333333333334</v>
      </c>
      <c r="AG20" s="22"/>
    </row>
    <row r="21" spans="1:33" ht="28.5" customHeight="1" thickBot="1" thickTop="1">
      <c r="A21" s="178" t="s">
        <v>13</v>
      </c>
      <c r="B21" s="159" t="s">
        <v>174</v>
      </c>
      <c r="C21" s="159" t="s">
        <v>174</v>
      </c>
      <c r="D21" s="179" t="s">
        <v>255</v>
      </c>
      <c r="E21" s="174" t="s">
        <v>191</v>
      </c>
      <c r="F21" s="191">
        <v>280310</v>
      </c>
      <c r="G21" s="152" t="s">
        <v>3</v>
      </c>
      <c r="H21" s="70">
        <v>164</v>
      </c>
      <c r="I21" s="70">
        <v>145</v>
      </c>
      <c r="J21" s="70">
        <v>168</v>
      </c>
      <c r="K21" s="70">
        <v>177</v>
      </c>
      <c r="L21" s="70">
        <v>136</v>
      </c>
      <c r="M21" s="70">
        <v>193</v>
      </c>
      <c r="N21" s="71">
        <f t="shared" si="0"/>
        <v>983</v>
      </c>
      <c r="O21" s="72"/>
      <c r="P21" s="71">
        <f t="shared" si="1"/>
        <v>983</v>
      </c>
      <c r="Q21" s="69"/>
      <c r="R21" s="77">
        <f t="shared" si="2"/>
        <v>6</v>
      </c>
      <c r="S21" s="78">
        <f t="shared" si="3"/>
        <v>163.83333333333334</v>
      </c>
      <c r="T21" s="152" t="s">
        <v>4</v>
      </c>
      <c r="U21" s="73">
        <v>167</v>
      </c>
      <c r="V21" s="73">
        <v>182</v>
      </c>
      <c r="W21" s="73">
        <v>192</v>
      </c>
      <c r="X21" s="73">
        <v>200</v>
      </c>
      <c r="Y21" s="73">
        <v>184</v>
      </c>
      <c r="Z21" s="73">
        <v>178</v>
      </c>
      <c r="AA21" s="74">
        <f t="shared" si="4"/>
        <v>1103</v>
      </c>
      <c r="AB21" s="75"/>
      <c r="AC21" s="74">
        <f t="shared" si="5"/>
        <v>2086</v>
      </c>
      <c r="AD21" s="76"/>
      <c r="AE21" s="77">
        <f t="shared" si="6"/>
        <v>12</v>
      </c>
      <c r="AF21" s="78">
        <f t="shared" si="7"/>
        <v>173.83333333333334</v>
      </c>
      <c r="AG21" s="22"/>
    </row>
    <row r="22" spans="1:33" ht="28.5" customHeight="1" thickBot="1" thickTop="1">
      <c r="A22" s="178" t="s">
        <v>14</v>
      </c>
      <c r="B22" s="159" t="s">
        <v>174</v>
      </c>
      <c r="C22" s="159" t="s">
        <v>174</v>
      </c>
      <c r="D22" s="179" t="s">
        <v>40</v>
      </c>
      <c r="E22" s="174" t="s">
        <v>177</v>
      </c>
      <c r="F22" s="191">
        <v>19908</v>
      </c>
      <c r="G22" s="152" t="s">
        <v>3</v>
      </c>
      <c r="H22" s="70">
        <v>137</v>
      </c>
      <c r="I22" s="70">
        <v>180</v>
      </c>
      <c r="J22" s="70">
        <v>161</v>
      </c>
      <c r="K22" s="70">
        <v>179</v>
      </c>
      <c r="L22" s="70">
        <v>178</v>
      </c>
      <c r="M22" s="70">
        <v>181</v>
      </c>
      <c r="N22" s="71">
        <f t="shared" si="0"/>
        <v>1016</v>
      </c>
      <c r="O22" s="72"/>
      <c r="P22" s="71">
        <f t="shared" si="1"/>
        <v>1016</v>
      </c>
      <c r="Q22" s="69"/>
      <c r="R22" s="77">
        <f t="shared" si="8"/>
        <v>6</v>
      </c>
      <c r="S22" s="78">
        <f t="shared" si="3"/>
        <v>169.33333333333334</v>
      </c>
      <c r="T22" s="152" t="s">
        <v>4</v>
      </c>
      <c r="U22" s="73">
        <v>127</v>
      </c>
      <c r="V22" s="73">
        <v>166</v>
      </c>
      <c r="W22" s="73">
        <v>210</v>
      </c>
      <c r="X22" s="73">
        <v>198</v>
      </c>
      <c r="Y22" s="73">
        <v>155</v>
      </c>
      <c r="Z22" s="73">
        <v>192</v>
      </c>
      <c r="AA22" s="74">
        <f t="shared" si="4"/>
        <v>1048</v>
      </c>
      <c r="AB22" s="75"/>
      <c r="AC22" s="74">
        <f t="shared" si="5"/>
        <v>2064</v>
      </c>
      <c r="AD22" s="76"/>
      <c r="AE22" s="77">
        <f t="shared" si="6"/>
        <v>12</v>
      </c>
      <c r="AF22" s="78">
        <f t="shared" si="7"/>
        <v>172</v>
      </c>
      <c r="AG22" s="22"/>
    </row>
    <row r="23" spans="1:33" ht="28.5" customHeight="1" thickBot="1" thickTop="1">
      <c r="A23" s="178" t="s">
        <v>15</v>
      </c>
      <c r="B23" s="159" t="s">
        <v>174</v>
      </c>
      <c r="C23" s="159" t="s">
        <v>174</v>
      </c>
      <c r="D23" s="179" t="s">
        <v>37</v>
      </c>
      <c r="E23" s="174" t="s">
        <v>192</v>
      </c>
      <c r="F23" s="191">
        <v>120437</v>
      </c>
      <c r="G23" s="152" t="s">
        <v>3</v>
      </c>
      <c r="H23" s="70">
        <v>166</v>
      </c>
      <c r="I23" s="70">
        <v>146</v>
      </c>
      <c r="J23" s="70">
        <v>188</v>
      </c>
      <c r="K23" s="70">
        <v>164</v>
      </c>
      <c r="L23" s="70">
        <v>191</v>
      </c>
      <c r="M23" s="70">
        <v>147</v>
      </c>
      <c r="N23" s="71">
        <f t="shared" si="0"/>
        <v>1002</v>
      </c>
      <c r="O23" s="72"/>
      <c r="P23" s="71">
        <f t="shared" si="1"/>
        <v>1002</v>
      </c>
      <c r="Q23" s="69"/>
      <c r="R23" s="77">
        <f t="shared" si="2"/>
        <v>6</v>
      </c>
      <c r="S23" s="78">
        <f t="shared" si="3"/>
        <v>167</v>
      </c>
      <c r="T23" s="152" t="s">
        <v>4</v>
      </c>
      <c r="U23" s="73">
        <v>144</v>
      </c>
      <c r="V23" s="73">
        <v>178</v>
      </c>
      <c r="W23" s="73">
        <v>189</v>
      </c>
      <c r="X23" s="73">
        <v>162</v>
      </c>
      <c r="Y23" s="73">
        <v>182</v>
      </c>
      <c r="Z23" s="73">
        <v>203</v>
      </c>
      <c r="AA23" s="74">
        <f t="shared" si="4"/>
        <v>1058</v>
      </c>
      <c r="AB23" s="75"/>
      <c r="AC23" s="74">
        <f t="shared" si="5"/>
        <v>2060</v>
      </c>
      <c r="AD23" s="76"/>
      <c r="AE23" s="77">
        <f t="shared" si="6"/>
        <v>12</v>
      </c>
      <c r="AF23" s="78">
        <f t="shared" si="7"/>
        <v>171.66666666666666</v>
      </c>
      <c r="AG23" s="22"/>
    </row>
    <row r="24" spans="1:33" ht="28.5" customHeight="1" thickBot="1" thickTop="1">
      <c r="A24" s="178" t="s">
        <v>16</v>
      </c>
      <c r="B24" s="159" t="s">
        <v>194</v>
      </c>
      <c r="C24" s="159" t="s">
        <v>194</v>
      </c>
      <c r="D24" s="179" t="s">
        <v>254</v>
      </c>
      <c r="E24" s="174" t="s">
        <v>196</v>
      </c>
      <c r="F24" s="191">
        <v>380111</v>
      </c>
      <c r="G24" s="152" t="s">
        <v>3</v>
      </c>
      <c r="H24" s="70">
        <v>121</v>
      </c>
      <c r="I24" s="70">
        <v>174</v>
      </c>
      <c r="J24" s="70">
        <v>189</v>
      </c>
      <c r="K24" s="70">
        <v>184</v>
      </c>
      <c r="L24" s="70">
        <v>154</v>
      </c>
      <c r="M24" s="70">
        <v>168</v>
      </c>
      <c r="N24" s="71">
        <f t="shared" si="0"/>
        <v>990</v>
      </c>
      <c r="O24" s="72">
        <v>24</v>
      </c>
      <c r="P24" s="71">
        <f t="shared" si="1"/>
        <v>1014</v>
      </c>
      <c r="Q24" s="69"/>
      <c r="R24" s="77">
        <f t="shared" si="8"/>
        <v>6</v>
      </c>
      <c r="S24" s="78">
        <f t="shared" si="3"/>
        <v>169</v>
      </c>
      <c r="T24" s="152" t="s">
        <v>4</v>
      </c>
      <c r="U24" s="73">
        <v>133</v>
      </c>
      <c r="V24" s="73">
        <v>165</v>
      </c>
      <c r="W24" s="73">
        <v>205</v>
      </c>
      <c r="X24" s="73">
        <v>191</v>
      </c>
      <c r="Y24" s="73">
        <v>147</v>
      </c>
      <c r="Z24" s="73">
        <v>136</v>
      </c>
      <c r="AA24" s="74">
        <f t="shared" si="4"/>
        <v>977</v>
      </c>
      <c r="AB24" s="75">
        <v>24</v>
      </c>
      <c r="AC24" s="74">
        <f t="shared" si="5"/>
        <v>2015</v>
      </c>
      <c r="AD24" s="76"/>
      <c r="AE24" s="77">
        <f t="shared" si="6"/>
        <v>12</v>
      </c>
      <c r="AF24" s="78">
        <f t="shared" si="7"/>
        <v>167.91666666666666</v>
      </c>
      <c r="AG24" s="22"/>
    </row>
    <row r="25" spans="1:32" ht="28.5" customHeight="1" thickTop="1">
      <c r="A25" s="178" t="s">
        <v>17</v>
      </c>
      <c r="B25" s="159" t="s">
        <v>174</v>
      </c>
      <c r="C25" s="159" t="s">
        <v>174</v>
      </c>
      <c r="D25" s="179" t="s">
        <v>41</v>
      </c>
      <c r="E25" s="174" t="s">
        <v>238</v>
      </c>
      <c r="F25" s="191">
        <v>150806</v>
      </c>
      <c r="G25" s="152" t="s">
        <v>3</v>
      </c>
      <c r="H25" s="70">
        <v>168</v>
      </c>
      <c r="I25" s="70">
        <v>153</v>
      </c>
      <c r="J25" s="70">
        <v>132</v>
      </c>
      <c r="K25" s="70">
        <v>208</v>
      </c>
      <c r="L25" s="70">
        <v>176</v>
      </c>
      <c r="M25" s="70">
        <v>161</v>
      </c>
      <c r="N25" s="71">
        <f t="shared" si="0"/>
        <v>998</v>
      </c>
      <c r="O25" s="72"/>
      <c r="P25" s="71">
        <f t="shared" si="1"/>
        <v>998</v>
      </c>
      <c r="Q25" s="69"/>
      <c r="R25" s="77">
        <f t="shared" si="8"/>
        <v>6</v>
      </c>
      <c r="S25" s="78">
        <f t="shared" si="3"/>
        <v>166.33333333333334</v>
      </c>
      <c r="T25" s="152" t="s">
        <v>4</v>
      </c>
      <c r="U25" s="73">
        <v>157</v>
      </c>
      <c r="V25" s="73">
        <v>210</v>
      </c>
      <c r="W25" s="73">
        <v>200</v>
      </c>
      <c r="X25" s="73">
        <v>126</v>
      </c>
      <c r="Y25" s="73">
        <v>149</v>
      </c>
      <c r="Z25" s="73">
        <v>138</v>
      </c>
      <c r="AA25" s="74">
        <f t="shared" si="4"/>
        <v>980</v>
      </c>
      <c r="AB25" s="75"/>
      <c r="AC25" s="74">
        <f t="shared" si="5"/>
        <v>1978</v>
      </c>
      <c r="AD25" s="76"/>
      <c r="AE25" s="77">
        <f t="shared" si="6"/>
        <v>12</v>
      </c>
      <c r="AF25" s="78">
        <f t="shared" si="7"/>
        <v>164.83333333333334</v>
      </c>
    </row>
    <row r="26" spans="1:32" ht="28.5" customHeight="1">
      <c r="A26" s="178" t="s">
        <v>18</v>
      </c>
      <c r="B26" s="159" t="s">
        <v>174</v>
      </c>
      <c r="C26" s="159" t="s">
        <v>174</v>
      </c>
      <c r="D26" s="179" t="s">
        <v>254</v>
      </c>
      <c r="E26" s="174" t="s">
        <v>173</v>
      </c>
      <c r="F26" s="191">
        <v>380109</v>
      </c>
      <c r="G26" s="152" t="s">
        <v>3</v>
      </c>
      <c r="H26" s="70">
        <v>144</v>
      </c>
      <c r="I26" s="70">
        <v>188</v>
      </c>
      <c r="J26" s="70">
        <v>152</v>
      </c>
      <c r="K26" s="70">
        <v>172</v>
      </c>
      <c r="L26" s="70">
        <v>171</v>
      </c>
      <c r="M26" s="70">
        <v>174</v>
      </c>
      <c r="N26" s="71">
        <f t="shared" si="0"/>
        <v>1001</v>
      </c>
      <c r="O26" s="72"/>
      <c r="P26" s="71">
        <f t="shared" si="1"/>
        <v>1001</v>
      </c>
      <c r="Q26" s="69"/>
      <c r="R26" s="77">
        <v>6</v>
      </c>
      <c r="S26" s="78">
        <f t="shared" si="3"/>
        <v>166.83333333333334</v>
      </c>
      <c r="T26" s="152" t="s">
        <v>4</v>
      </c>
      <c r="U26" s="73">
        <v>158</v>
      </c>
      <c r="V26" s="73">
        <v>192</v>
      </c>
      <c r="W26" s="73">
        <v>149</v>
      </c>
      <c r="X26" s="73">
        <v>135</v>
      </c>
      <c r="Y26" s="73">
        <v>167</v>
      </c>
      <c r="Z26" s="73">
        <v>168</v>
      </c>
      <c r="AA26" s="74">
        <f t="shared" si="4"/>
        <v>969</v>
      </c>
      <c r="AB26" s="75"/>
      <c r="AC26" s="74">
        <f t="shared" si="5"/>
        <v>1970</v>
      </c>
      <c r="AD26" s="76"/>
      <c r="AE26" s="77">
        <f t="shared" si="6"/>
        <v>12</v>
      </c>
      <c r="AF26" s="78">
        <f t="shared" si="7"/>
        <v>164.16666666666666</v>
      </c>
    </row>
    <row r="27" spans="1:32" ht="28.5" customHeight="1">
      <c r="A27" s="178" t="s">
        <v>19</v>
      </c>
      <c r="B27" s="159" t="s">
        <v>174</v>
      </c>
      <c r="C27" s="159" t="s">
        <v>174</v>
      </c>
      <c r="D27" s="179" t="s">
        <v>40</v>
      </c>
      <c r="E27" s="174" t="s">
        <v>175</v>
      </c>
      <c r="F27" s="191">
        <v>10234</v>
      </c>
      <c r="G27" s="152" t="s">
        <v>3</v>
      </c>
      <c r="H27" s="70">
        <v>201</v>
      </c>
      <c r="I27" s="70">
        <v>126</v>
      </c>
      <c r="J27" s="70">
        <v>176</v>
      </c>
      <c r="K27" s="70">
        <v>182</v>
      </c>
      <c r="L27" s="70">
        <v>144</v>
      </c>
      <c r="M27" s="70">
        <v>147</v>
      </c>
      <c r="N27" s="71">
        <f t="shared" si="0"/>
        <v>976</v>
      </c>
      <c r="O27" s="72"/>
      <c r="P27" s="71">
        <f t="shared" si="1"/>
        <v>976</v>
      </c>
      <c r="Q27" s="69"/>
      <c r="R27" s="77">
        <f t="shared" si="8"/>
        <v>6</v>
      </c>
      <c r="S27" s="78">
        <f t="shared" si="3"/>
        <v>162.66666666666666</v>
      </c>
      <c r="T27" s="152" t="s">
        <v>4</v>
      </c>
      <c r="U27" s="73">
        <f>-V27-W27</f>
        <v>0</v>
      </c>
      <c r="V27" s="73"/>
      <c r="W27" s="73"/>
      <c r="X27" s="73"/>
      <c r="Y27" s="73"/>
      <c r="Z27" s="73"/>
      <c r="AA27" s="74">
        <f t="shared" si="4"/>
        <v>0</v>
      </c>
      <c r="AB27" s="75"/>
      <c r="AC27" s="74">
        <f t="shared" si="5"/>
        <v>976</v>
      </c>
      <c r="AD27" s="76"/>
      <c r="AE27" s="77">
        <f t="shared" si="6"/>
        <v>6</v>
      </c>
      <c r="AF27" s="78">
        <f t="shared" si="7"/>
        <v>162.66666666666666</v>
      </c>
    </row>
    <row r="28" spans="1:32" ht="28.5" customHeight="1">
      <c r="A28" s="178" t="s">
        <v>20</v>
      </c>
      <c r="B28" s="159" t="s">
        <v>174</v>
      </c>
      <c r="C28" s="159" t="s">
        <v>174</v>
      </c>
      <c r="D28" s="179" t="s">
        <v>248</v>
      </c>
      <c r="E28" s="174" t="s">
        <v>193</v>
      </c>
      <c r="F28" s="191">
        <v>320213</v>
      </c>
      <c r="G28" s="152" t="s">
        <v>3</v>
      </c>
      <c r="H28" s="70">
        <v>171</v>
      </c>
      <c r="I28" s="70">
        <v>188</v>
      </c>
      <c r="J28" s="70">
        <v>164</v>
      </c>
      <c r="K28" s="70">
        <v>149</v>
      </c>
      <c r="L28" s="70">
        <v>150</v>
      </c>
      <c r="M28" s="70">
        <v>136</v>
      </c>
      <c r="N28" s="71">
        <f t="shared" si="0"/>
        <v>958</v>
      </c>
      <c r="O28" s="72"/>
      <c r="P28" s="71">
        <f t="shared" si="1"/>
        <v>958</v>
      </c>
      <c r="Q28" s="69"/>
      <c r="R28" s="77">
        <f t="shared" si="8"/>
        <v>6</v>
      </c>
      <c r="S28" s="78">
        <f t="shared" si="3"/>
        <v>159.66666666666666</v>
      </c>
      <c r="T28" s="152" t="s">
        <v>4</v>
      </c>
      <c r="U28" s="73"/>
      <c r="V28" s="73"/>
      <c r="W28" s="73"/>
      <c r="X28" s="73"/>
      <c r="Y28" s="73"/>
      <c r="Z28" s="73"/>
      <c r="AA28" s="74">
        <f t="shared" si="4"/>
        <v>0</v>
      </c>
      <c r="AB28" s="75"/>
      <c r="AC28" s="74">
        <f t="shared" si="5"/>
        <v>958</v>
      </c>
      <c r="AD28" s="76"/>
      <c r="AE28" s="77">
        <f t="shared" si="6"/>
        <v>6</v>
      </c>
      <c r="AF28" s="78">
        <f t="shared" si="7"/>
        <v>159.66666666666666</v>
      </c>
    </row>
    <row r="29" spans="1:32" ht="28.5" customHeight="1">
      <c r="A29" s="178" t="s">
        <v>21</v>
      </c>
      <c r="B29" s="159" t="s">
        <v>174</v>
      </c>
      <c r="C29" s="159" t="s">
        <v>174</v>
      </c>
      <c r="D29" s="179" t="s">
        <v>246</v>
      </c>
      <c r="E29" s="174" t="s">
        <v>186</v>
      </c>
      <c r="F29" s="191">
        <v>101004</v>
      </c>
      <c r="G29" s="152" t="s">
        <v>3</v>
      </c>
      <c r="H29" s="70">
        <v>153</v>
      </c>
      <c r="I29" s="70">
        <v>158</v>
      </c>
      <c r="J29" s="70">
        <v>160</v>
      </c>
      <c r="K29" s="70">
        <v>192</v>
      </c>
      <c r="L29" s="70">
        <v>145</v>
      </c>
      <c r="M29" s="70">
        <v>145</v>
      </c>
      <c r="N29" s="71">
        <f t="shared" si="0"/>
        <v>953</v>
      </c>
      <c r="O29" s="72"/>
      <c r="P29" s="71">
        <f t="shared" si="1"/>
        <v>953</v>
      </c>
      <c r="Q29" s="69"/>
      <c r="R29" s="77">
        <f t="shared" si="8"/>
        <v>6</v>
      </c>
      <c r="S29" s="78">
        <f t="shared" si="3"/>
        <v>158.83333333333334</v>
      </c>
      <c r="T29" s="152" t="s">
        <v>4</v>
      </c>
      <c r="U29" s="73"/>
      <c r="V29" s="73"/>
      <c r="W29" s="73"/>
      <c r="X29" s="73"/>
      <c r="Y29" s="73"/>
      <c r="Z29" s="73"/>
      <c r="AA29" s="74">
        <f t="shared" si="4"/>
        <v>0</v>
      </c>
      <c r="AB29" s="75"/>
      <c r="AC29" s="74">
        <f t="shared" si="5"/>
        <v>953</v>
      </c>
      <c r="AD29" s="76"/>
      <c r="AE29" s="77">
        <f t="shared" si="6"/>
        <v>6</v>
      </c>
      <c r="AF29" s="78">
        <f t="shared" si="7"/>
        <v>158.83333333333334</v>
      </c>
    </row>
    <row r="30" spans="1:32" ht="28.5" customHeight="1">
      <c r="A30" s="178" t="s">
        <v>22</v>
      </c>
      <c r="B30" s="159" t="s">
        <v>174</v>
      </c>
      <c r="C30" s="159" t="s">
        <v>174</v>
      </c>
      <c r="D30" s="179" t="s">
        <v>42</v>
      </c>
      <c r="E30" s="174" t="s">
        <v>184</v>
      </c>
      <c r="F30" s="191">
        <v>210106</v>
      </c>
      <c r="G30" s="152" t="s">
        <v>3</v>
      </c>
      <c r="H30" s="70">
        <v>153</v>
      </c>
      <c r="I30" s="70">
        <v>154</v>
      </c>
      <c r="J30" s="70">
        <v>176</v>
      </c>
      <c r="K30" s="70">
        <v>137</v>
      </c>
      <c r="L30" s="70">
        <v>167</v>
      </c>
      <c r="M30" s="70">
        <v>156</v>
      </c>
      <c r="N30" s="71">
        <f t="shared" si="0"/>
        <v>943</v>
      </c>
      <c r="O30" s="72"/>
      <c r="P30" s="71">
        <f t="shared" si="1"/>
        <v>943</v>
      </c>
      <c r="Q30" s="69"/>
      <c r="R30" s="77">
        <f t="shared" si="8"/>
        <v>6</v>
      </c>
      <c r="S30" s="78">
        <f t="shared" si="3"/>
        <v>157.16666666666666</v>
      </c>
      <c r="T30" s="152" t="s">
        <v>4</v>
      </c>
      <c r="U30" s="73"/>
      <c r="V30" s="73"/>
      <c r="W30" s="73"/>
      <c r="X30" s="73"/>
      <c r="Y30" s="73"/>
      <c r="Z30" s="73"/>
      <c r="AA30" s="74">
        <f t="shared" si="4"/>
        <v>0</v>
      </c>
      <c r="AB30" s="75"/>
      <c r="AC30" s="74">
        <f t="shared" si="5"/>
        <v>943</v>
      </c>
      <c r="AD30" s="76"/>
      <c r="AE30" s="77">
        <f t="shared" si="6"/>
        <v>6</v>
      </c>
      <c r="AF30" s="78">
        <f t="shared" si="7"/>
        <v>157.16666666666666</v>
      </c>
    </row>
    <row r="31" spans="1:32" ht="28.5" customHeight="1">
      <c r="A31" s="178" t="s">
        <v>23</v>
      </c>
      <c r="B31" s="159" t="s">
        <v>174</v>
      </c>
      <c r="C31" s="159" t="s">
        <v>174</v>
      </c>
      <c r="D31" s="179" t="s">
        <v>255</v>
      </c>
      <c r="E31" s="174" t="s">
        <v>181</v>
      </c>
      <c r="F31" s="191">
        <v>280323</v>
      </c>
      <c r="G31" s="152" t="s">
        <v>3</v>
      </c>
      <c r="H31" s="70">
        <v>166</v>
      </c>
      <c r="I31" s="70">
        <v>169</v>
      </c>
      <c r="J31" s="70">
        <v>122</v>
      </c>
      <c r="K31" s="70">
        <v>154</v>
      </c>
      <c r="L31" s="70">
        <v>148</v>
      </c>
      <c r="M31" s="70">
        <v>172</v>
      </c>
      <c r="N31" s="71">
        <f t="shared" si="0"/>
        <v>931</v>
      </c>
      <c r="O31" s="72"/>
      <c r="P31" s="71">
        <f t="shared" si="1"/>
        <v>931</v>
      </c>
      <c r="Q31" s="69"/>
      <c r="R31" s="77">
        <f t="shared" si="8"/>
        <v>6</v>
      </c>
      <c r="S31" s="78">
        <f t="shared" si="3"/>
        <v>155.16666666666666</v>
      </c>
      <c r="T31" s="152" t="s">
        <v>4</v>
      </c>
      <c r="U31" s="73"/>
      <c r="V31" s="73"/>
      <c r="W31" s="73"/>
      <c r="X31" s="73"/>
      <c r="Y31" s="73"/>
      <c r="Z31" s="73"/>
      <c r="AA31" s="74">
        <f t="shared" si="4"/>
        <v>0</v>
      </c>
      <c r="AB31" s="75"/>
      <c r="AC31" s="74">
        <f t="shared" si="5"/>
        <v>931</v>
      </c>
      <c r="AD31" s="76"/>
      <c r="AE31" s="77">
        <f t="shared" si="6"/>
        <v>6</v>
      </c>
      <c r="AF31" s="78">
        <f t="shared" si="7"/>
        <v>155.16666666666666</v>
      </c>
    </row>
    <row r="32" spans="1:32" ht="28.5" customHeight="1">
      <c r="A32" s="178" t="s">
        <v>43</v>
      </c>
      <c r="B32" s="159" t="s">
        <v>174</v>
      </c>
      <c r="C32" s="159" t="s">
        <v>174</v>
      </c>
      <c r="D32" s="179" t="s">
        <v>248</v>
      </c>
      <c r="E32" s="174" t="s">
        <v>189</v>
      </c>
      <c r="F32" s="191">
        <v>320121</v>
      </c>
      <c r="G32" s="152" t="s">
        <v>3</v>
      </c>
      <c r="H32" s="70">
        <v>116</v>
      </c>
      <c r="I32" s="70">
        <v>147</v>
      </c>
      <c r="J32" s="70">
        <v>170</v>
      </c>
      <c r="K32" s="70">
        <v>161</v>
      </c>
      <c r="L32" s="70">
        <v>215</v>
      </c>
      <c r="M32" s="70">
        <v>113</v>
      </c>
      <c r="N32" s="71">
        <f t="shared" si="0"/>
        <v>922</v>
      </c>
      <c r="O32" s="72"/>
      <c r="P32" s="71">
        <f t="shared" si="1"/>
        <v>922</v>
      </c>
      <c r="Q32" s="69"/>
      <c r="R32" s="77">
        <f t="shared" si="8"/>
        <v>6</v>
      </c>
      <c r="S32" s="78">
        <f t="shared" si="3"/>
        <v>153.66666666666666</v>
      </c>
      <c r="T32" s="152" t="s">
        <v>4</v>
      </c>
      <c r="U32" s="73"/>
      <c r="V32" s="73"/>
      <c r="W32" s="73"/>
      <c r="X32" s="73"/>
      <c r="Y32" s="73"/>
      <c r="Z32" s="73"/>
      <c r="AA32" s="74">
        <f t="shared" si="4"/>
        <v>0</v>
      </c>
      <c r="AB32" s="75"/>
      <c r="AC32" s="74">
        <f t="shared" si="5"/>
        <v>922</v>
      </c>
      <c r="AD32" s="76"/>
      <c r="AE32" s="77">
        <f t="shared" si="6"/>
        <v>6</v>
      </c>
      <c r="AF32" s="78">
        <f t="shared" si="7"/>
        <v>153.66666666666666</v>
      </c>
    </row>
    <row r="33" spans="1:32" ht="28.5" customHeight="1">
      <c r="A33" s="178" t="s">
        <v>44</v>
      </c>
      <c r="B33" s="159" t="s">
        <v>194</v>
      </c>
      <c r="C33" s="159" t="s">
        <v>194</v>
      </c>
      <c r="D33" s="179" t="s">
        <v>251</v>
      </c>
      <c r="E33" s="174" t="s">
        <v>197</v>
      </c>
      <c r="F33" s="191">
        <v>140203</v>
      </c>
      <c r="G33" s="152" t="s">
        <v>3</v>
      </c>
      <c r="H33" s="70">
        <v>135</v>
      </c>
      <c r="I33" s="70">
        <v>147</v>
      </c>
      <c r="J33" s="70">
        <v>154</v>
      </c>
      <c r="K33" s="70">
        <v>148</v>
      </c>
      <c r="L33" s="70">
        <v>169</v>
      </c>
      <c r="M33" s="70">
        <v>134</v>
      </c>
      <c r="N33" s="71">
        <f t="shared" si="0"/>
        <v>887</v>
      </c>
      <c r="O33" s="72">
        <v>24</v>
      </c>
      <c r="P33" s="71">
        <f t="shared" si="1"/>
        <v>911</v>
      </c>
      <c r="Q33" s="69"/>
      <c r="R33" s="77">
        <f t="shared" si="8"/>
        <v>6</v>
      </c>
      <c r="S33" s="78">
        <f t="shared" si="3"/>
        <v>151.83333333333334</v>
      </c>
      <c r="T33" s="152" t="s">
        <v>4</v>
      </c>
      <c r="U33" s="73"/>
      <c r="V33" s="73"/>
      <c r="W33" s="73"/>
      <c r="X33" s="73"/>
      <c r="Y33" s="73"/>
      <c r="Z33" s="73"/>
      <c r="AA33" s="74">
        <f t="shared" si="4"/>
        <v>0</v>
      </c>
      <c r="AB33" s="75"/>
      <c r="AC33" s="74">
        <f t="shared" si="5"/>
        <v>911</v>
      </c>
      <c r="AD33" s="76"/>
      <c r="AE33" s="77">
        <f t="shared" si="6"/>
        <v>6</v>
      </c>
      <c r="AF33" s="78">
        <f t="shared" si="7"/>
        <v>151.83333333333334</v>
      </c>
    </row>
    <row r="34" spans="1:32" ht="28.5" customHeight="1">
      <c r="A34" s="178" t="s">
        <v>45</v>
      </c>
      <c r="B34" s="159" t="s">
        <v>174</v>
      </c>
      <c r="C34" s="159" t="s">
        <v>174</v>
      </c>
      <c r="D34" s="179" t="s">
        <v>28</v>
      </c>
      <c r="E34" s="174" t="s">
        <v>176</v>
      </c>
      <c r="F34" s="191">
        <v>110403</v>
      </c>
      <c r="G34" s="152" t="s">
        <v>3</v>
      </c>
      <c r="H34" s="70">
        <v>144</v>
      </c>
      <c r="I34" s="70">
        <v>155</v>
      </c>
      <c r="J34" s="70">
        <v>149</v>
      </c>
      <c r="K34" s="70">
        <v>149</v>
      </c>
      <c r="L34" s="70">
        <v>158</v>
      </c>
      <c r="M34" s="70">
        <v>152</v>
      </c>
      <c r="N34" s="71">
        <f t="shared" si="0"/>
        <v>907</v>
      </c>
      <c r="O34" s="72"/>
      <c r="P34" s="71">
        <f t="shared" si="1"/>
        <v>907</v>
      </c>
      <c r="Q34" s="69"/>
      <c r="R34" s="77">
        <f t="shared" si="8"/>
        <v>6</v>
      </c>
      <c r="S34" s="78">
        <f t="shared" si="3"/>
        <v>151.16666666666666</v>
      </c>
      <c r="T34" s="152" t="s">
        <v>4</v>
      </c>
      <c r="U34" s="73"/>
      <c r="V34" s="73"/>
      <c r="W34" s="73"/>
      <c r="X34" s="73"/>
      <c r="Y34" s="73"/>
      <c r="Z34" s="73"/>
      <c r="AA34" s="74">
        <f t="shared" si="4"/>
        <v>0</v>
      </c>
      <c r="AB34" s="75"/>
      <c r="AC34" s="74">
        <f t="shared" si="5"/>
        <v>907</v>
      </c>
      <c r="AD34" s="76"/>
      <c r="AE34" s="77">
        <f t="shared" si="6"/>
        <v>6</v>
      </c>
      <c r="AF34" s="78">
        <f t="shared" si="7"/>
        <v>151.16666666666666</v>
      </c>
    </row>
    <row r="35" spans="1:32" ht="28.5" customHeight="1">
      <c r="A35" s="178" t="s">
        <v>46</v>
      </c>
      <c r="B35" s="159" t="s">
        <v>194</v>
      </c>
      <c r="C35" s="159" t="s">
        <v>194</v>
      </c>
      <c r="D35" s="179" t="s">
        <v>254</v>
      </c>
      <c r="E35" s="174" t="s">
        <v>179</v>
      </c>
      <c r="F35" s="191">
        <v>380103</v>
      </c>
      <c r="G35" s="152" t="s">
        <v>3</v>
      </c>
      <c r="H35" s="70">
        <v>127</v>
      </c>
      <c r="I35" s="70">
        <v>177</v>
      </c>
      <c r="J35" s="70">
        <v>142</v>
      </c>
      <c r="K35" s="70">
        <v>136</v>
      </c>
      <c r="L35" s="70">
        <v>139</v>
      </c>
      <c r="M35" s="70">
        <v>156</v>
      </c>
      <c r="N35" s="71">
        <f t="shared" si="0"/>
        <v>877</v>
      </c>
      <c r="O35" s="72">
        <v>24</v>
      </c>
      <c r="P35" s="71">
        <f t="shared" si="1"/>
        <v>901</v>
      </c>
      <c r="Q35" s="69"/>
      <c r="R35" s="77">
        <f t="shared" si="8"/>
        <v>6</v>
      </c>
      <c r="S35" s="78">
        <f t="shared" si="3"/>
        <v>150.16666666666666</v>
      </c>
      <c r="T35" s="152" t="s">
        <v>4</v>
      </c>
      <c r="U35" s="73"/>
      <c r="V35" s="73"/>
      <c r="W35" s="73"/>
      <c r="X35" s="73"/>
      <c r="Y35" s="73"/>
      <c r="Z35" s="73"/>
      <c r="AA35" s="74">
        <f t="shared" si="4"/>
        <v>0</v>
      </c>
      <c r="AB35" s="75"/>
      <c r="AC35" s="74">
        <f t="shared" si="5"/>
        <v>901</v>
      </c>
      <c r="AD35" s="76"/>
      <c r="AE35" s="77">
        <f t="shared" si="6"/>
        <v>6</v>
      </c>
      <c r="AF35" s="78">
        <f t="shared" si="7"/>
        <v>150.16666666666666</v>
      </c>
    </row>
    <row r="36" spans="1:32" ht="28.5" customHeight="1">
      <c r="A36" s="31"/>
      <c r="C36" t="s">
        <v>174</v>
      </c>
      <c r="D36" s="53"/>
      <c r="E36" s="32"/>
      <c r="F36" s="139"/>
      <c r="G36" s="33"/>
      <c r="H36" s="70"/>
      <c r="I36" s="70"/>
      <c r="J36" s="70"/>
      <c r="K36" s="70"/>
      <c r="L36" s="70"/>
      <c r="M36" s="70"/>
      <c r="N36" s="71">
        <f t="shared" si="0"/>
        <v>0</v>
      </c>
      <c r="O36" s="72"/>
      <c r="P36" s="71">
        <f t="shared" si="1"/>
        <v>0</v>
      </c>
      <c r="Q36" s="69"/>
      <c r="R36" s="77">
        <f t="shared" si="8"/>
        <v>0</v>
      </c>
      <c r="S36" s="78"/>
      <c r="T36" s="33"/>
      <c r="U36" s="73"/>
      <c r="V36" s="73"/>
      <c r="W36" s="73"/>
      <c r="X36" s="73"/>
      <c r="Y36" s="73"/>
      <c r="Z36" s="73"/>
      <c r="AA36" s="74">
        <f t="shared" si="4"/>
        <v>0</v>
      </c>
      <c r="AB36" s="75"/>
      <c r="AC36" s="74">
        <f t="shared" si="5"/>
        <v>0</v>
      </c>
      <c r="AD36" s="76"/>
      <c r="AE36" s="77">
        <f t="shared" si="6"/>
        <v>0</v>
      </c>
      <c r="AF36" s="78"/>
    </row>
    <row r="37" spans="1:32" ht="28.5" customHeight="1">
      <c r="A37" s="31"/>
      <c r="C37" t="s">
        <v>174</v>
      </c>
      <c r="D37" s="53"/>
      <c r="E37" s="32"/>
      <c r="F37" s="139"/>
      <c r="G37" s="33"/>
      <c r="H37" s="70"/>
      <c r="I37" s="70"/>
      <c r="J37" s="70"/>
      <c r="K37" s="70"/>
      <c r="L37" s="70"/>
      <c r="M37" s="70"/>
      <c r="N37" s="71">
        <f t="shared" si="0"/>
        <v>0</v>
      </c>
      <c r="O37" s="72"/>
      <c r="P37" s="71">
        <f t="shared" si="1"/>
        <v>0</v>
      </c>
      <c r="Q37" s="69"/>
      <c r="R37" s="77">
        <f t="shared" si="8"/>
        <v>0</v>
      </c>
      <c r="S37" s="78"/>
      <c r="T37" s="33"/>
      <c r="U37" s="73"/>
      <c r="V37" s="73"/>
      <c r="W37" s="73"/>
      <c r="X37" s="73"/>
      <c r="Y37" s="73"/>
      <c r="Z37" s="73"/>
      <c r="AA37" s="74">
        <f t="shared" si="4"/>
        <v>0</v>
      </c>
      <c r="AB37" s="75"/>
      <c r="AC37" s="74">
        <f t="shared" si="5"/>
        <v>0</v>
      </c>
      <c r="AD37" s="76"/>
      <c r="AE37" s="77">
        <f t="shared" si="6"/>
        <v>0</v>
      </c>
      <c r="AF37" s="78"/>
    </row>
    <row r="38" spans="1:32" ht="28.5" customHeight="1">
      <c r="A38" s="31"/>
      <c r="E38" s="32"/>
      <c r="F38" s="132"/>
      <c r="G38" s="33"/>
      <c r="H38" s="70"/>
      <c r="I38" s="70"/>
      <c r="J38" s="70"/>
      <c r="K38" s="70"/>
      <c r="L38" s="70"/>
      <c r="M38" s="70"/>
      <c r="N38" s="71">
        <f aca="true" t="shared" si="9" ref="N38:N44">SUM(H38:M38)</f>
        <v>0</v>
      </c>
      <c r="O38" s="72"/>
      <c r="P38" s="71">
        <f aca="true" t="shared" si="10" ref="P38:P44">SUM(N38:O38)</f>
        <v>0</v>
      </c>
      <c r="Q38" s="69"/>
      <c r="R38" s="77">
        <f aca="true" t="shared" si="11" ref="R38:R44">COUNTIF(H38:M38,"&gt;0")</f>
        <v>0</v>
      </c>
      <c r="S38" s="78"/>
      <c r="T38" s="33"/>
      <c r="U38" s="73"/>
      <c r="V38" s="73"/>
      <c r="W38" s="73"/>
      <c r="X38" s="73"/>
      <c r="Y38" s="73"/>
      <c r="Z38" s="73"/>
      <c r="AA38" s="74">
        <f t="shared" si="4"/>
        <v>0</v>
      </c>
      <c r="AB38" s="75"/>
      <c r="AC38" s="74">
        <f aca="true" t="shared" si="12" ref="AC38:AC44">SUM(AA38:AB38,P38)</f>
        <v>0</v>
      </c>
      <c r="AD38" s="76"/>
      <c r="AE38" s="77">
        <f aca="true" t="shared" si="13" ref="AE38:AE44">COUNTIF(U38:Z38,"&gt;0")+R38</f>
        <v>0</v>
      </c>
      <c r="AF38" s="78"/>
    </row>
    <row r="39" spans="1:32" ht="28.5" customHeight="1">
      <c r="A39" s="31"/>
      <c r="E39" s="32"/>
      <c r="F39" s="132"/>
      <c r="G39" s="33"/>
      <c r="H39" s="70"/>
      <c r="I39" s="70"/>
      <c r="J39" s="70"/>
      <c r="K39" s="70"/>
      <c r="L39" s="70"/>
      <c r="M39" s="70"/>
      <c r="N39" s="71">
        <f t="shared" si="9"/>
        <v>0</v>
      </c>
      <c r="O39" s="72"/>
      <c r="P39" s="71">
        <f t="shared" si="10"/>
        <v>0</v>
      </c>
      <c r="Q39" s="69"/>
      <c r="R39" s="77">
        <f t="shared" si="11"/>
        <v>0</v>
      </c>
      <c r="S39" s="78"/>
      <c r="T39" s="33"/>
      <c r="U39" s="73"/>
      <c r="V39" s="73"/>
      <c r="W39" s="73"/>
      <c r="X39" s="73"/>
      <c r="Y39" s="73"/>
      <c r="Z39" s="73"/>
      <c r="AA39" s="74">
        <f t="shared" si="4"/>
        <v>0</v>
      </c>
      <c r="AB39" s="75"/>
      <c r="AC39" s="74">
        <f t="shared" si="12"/>
        <v>0</v>
      </c>
      <c r="AD39" s="76"/>
      <c r="AE39" s="77">
        <f t="shared" si="13"/>
        <v>0</v>
      </c>
      <c r="AF39" s="78"/>
    </row>
    <row r="40" spans="1:32" ht="28.5" customHeight="1">
      <c r="A40" s="31"/>
      <c r="E40" s="32"/>
      <c r="F40" s="132"/>
      <c r="G40" s="33"/>
      <c r="H40" s="70"/>
      <c r="I40" s="70"/>
      <c r="J40" s="70"/>
      <c r="K40" s="70"/>
      <c r="L40" s="70"/>
      <c r="M40" s="70"/>
      <c r="N40" s="71">
        <f t="shared" si="9"/>
        <v>0</v>
      </c>
      <c r="O40" s="72"/>
      <c r="P40" s="71">
        <f t="shared" si="10"/>
        <v>0</v>
      </c>
      <c r="Q40" s="69"/>
      <c r="R40" s="77">
        <f t="shared" si="11"/>
        <v>0</v>
      </c>
      <c r="S40" s="78"/>
      <c r="T40" s="33"/>
      <c r="U40" s="73"/>
      <c r="V40" s="73"/>
      <c r="W40" s="73"/>
      <c r="X40" s="73"/>
      <c r="Y40" s="73"/>
      <c r="Z40" s="73"/>
      <c r="AA40" s="74">
        <f t="shared" si="4"/>
        <v>0</v>
      </c>
      <c r="AB40" s="75"/>
      <c r="AC40" s="74">
        <f t="shared" si="12"/>
        <v>0</v>
      </c>
      <c r="AD40" s="76"/>
      <c r="AE40" s="77">
        <f t="shared" si="13"/>
        <v>0</v>
      </c>
      <c r="AF40" s="78"/>
    </row>
    <row r="41" spans="1:32" ht="28.5" customHeight="1">
      <c r="A41" s="31"/>
      <c r="E41" s="32"/>
      <c r="F41" s="132"/>
      <c r="G41" s="33"/>
      <c r="H41" s="70"/>
      <c r="I41" s="70"/>
      <c r="J41" s="70"/>
      <c r="K41" s="70"/>
      <c r="L41" s="70"/>
      <c r="M41" s="70"/>
      <c r="N41" s="71">
        <f t="shared" si="9"/>
        <v>0</v>
      </c>
      <c r="O41" s="72"/>
      <c r="P41" s="71">
        <f t="shared" si="10"/>
        <v>0</v>
      </c>
      <c r="Q41" s="69"/>
      <c r="R41" s="77">
        <f t="shared" si="11"/>
        <v>0</v>
      </c>
      <c r="S41" s="78"/>
      <c r="T41" s="33"/>
      <c r="U41" s="73"/>
      <c r="V41" s="73"/>
      <c r="W41" s="73"/>
      <c r="X41" s="73"/>
      <c r="Y41" s="73"/>
      <c r="Z41" s="73"/>
      <c r="AA41" s="74">
        <f t="shared" si="4"/>
        <v>0</v>
      </c>
      <c r="AB41" s="75"/>
      <c r="AC41" s="74">
        <f t="shared" si="12"/>
        <v>0</v>
      </c>
      <c r="AD41" s="76"/>
      <c r="AE41" s="77">
        <f t="shared" si="13"/>
        <v>0</v>
      </c>
      <c r="AF41" s="78"/>
    </row>
    <row r="42" spans="1:32" ht="28.5" customHeight="1">
      <c r="A42" s="31"/>
      <c r="E42" s="32"/>
      <c r="F42" s="132"/>
      <c r="G42" s="33"/>
      <c r="H42" s="70"/>
      <c r="I42" s="70"/>
      <c r="J42" s="70"/>
      <c r="K42" s="70"/>
      <c r="L42" s="70"/>
      <c r="M42" s="70"/>
      <c r="N42" s="71">
        <f t="shared" si="9"/>
        <v>0</v>
      </c>
      <c r="O42" s="72"/>
      <c r="P42" s="71">
        <f t="shared" si="10"/>
        <v>0</v>
      </c>
      <c r="Q42" s="69"/>
      <c r="R42" s="77">
        <f t="shared" si="11"/>
        <v>0</v>
      </c>
      <c r="S42" s="78"/>
      <c r="T42" s="33"/>
      <c r="U42" s="73"/>
      <c r="V42" s="73"/>
      <c r="W42" s="73"/>
      <c r="X42" s="73"/>
      <c r="Y42" s="73"/>
      <c r="Z42" s="73"/>
      <c r="AA42" s="74">
        <f t="shared" si="4"/>
        <v>0</v>
      </c>
      <c r="AB42" s="75"/>
      <c r="AC42" s="74">
        <f t="shared" si="12"/>
        <v>0</v>
      </c>
      <c r="AD42" s="76"/>
      <c r="AE42" s="77">
        <f t="shared" si="13"/>
        <v>0</v>
      </c>
      <c r="AF42" s="78"/>
    </row>
    <row r="43" spans="1:32" ht="28.5" customHeight="1">
      <c r="A43" s="31"/>
      <c r="E43" s="32"/>
      <c r="F43" s="132"/>
      <c r="G43" s="33"/>
      <c r="H43" s="70"/>
      <c r="I43" s="70"/>
      <c r="J43" s="70"/>
      <c r="K43" s="70"/>
      <c r="L43" s="70"/>
      <c r="M43" s="70"/>
      <c r="N43" s="71">
        <f t="shared" si="9"/>
        <v>0</v>
      </c>
      <c r="O43" s="72"/>
      <c r="P43" s="71">
        <f t="shared" si="10"/>
        <v>0</v>
      </c>
      <c r="Q43" s="69"/>
      <c r="R43" s="77">
        <f t="shared" si="11"/>
        <v>0</v>
      </c>
      <c r="S43" s="78"/>
      <c r="T43" s="33"/>
      <c r="U43" s="73"/>
      <c r="V43" s="73"/>
      <c r="W43" s="73"/>
      <c r="X43" s="73"/>
      <c r="Y43" s="73"/>
      <c r="Z43" s="73"/>
      <c r="AA43" s="74">
        <f t="shared" si="4"/>
        <v>0</v>
      </c>
      <c r="AB43" s="75"/>
      <c r="AC43" s="74">
        <f t="shared" si="12"/>
        <v>0</v>
      </c>
      <c r="AD43" s="76"/>
      <c r="AE43" s="77">
        <f t="shared" si="13"/>
        <v>0</v>
      </c>
      <c r="AF43" s="78"/>
    </row>
    <row r="44" spans="1:32" ht="28.5" customHeight="1">
      <c r="A44" s="31"/>
      <c r="E44" s="32"/>
      <c r="F44" s="132"/>
      <c r="G44" s="33"/>
      <c r="H44" s="70"/>
      <c r="I44" s="70"/>
      <c r="J44" s="70"/>
      <c r="K44" s="70"/>
      <c r="L44" s="70"/>
      <c r="M44" s="70"/>
      <c r="N44" s="71">
        <f t="shared" si="9"/>
        <v>0</v>
      </c>
      <c r="O44" s="72"/>
      <c r="P44" s="71">
        <f t="shared" si="10"/>
        <v>0</v>
      </c>
      <c r="Q44" s="69"/>
      <c r="R44" s="77">
        <f t="shared" si="11"/>
        <v>0</v>
      </c>
      <c r="S44" s="78"/>
      <c r="T44" s="33"/>
      <c r="U44" s="73"/>
      <c r="V44" s="73"/>
      <c r="W44" s="73"/>
      <c r="X44" s="73"/>
      <c r="Y44" s="73"/>
      <c r="Z44" s="73"/>
      <c r="AA44" s="74">
        <f t="shared" si="4"/>
        <v>0</v>
      </c>
      <c r="AB44" s="75"/>
      <c r="AC44" s="74">
        <f t="shared" si="12"/>
        <v>0</v>
      </c>
      <c r="AD44" s="76"/>
      <c r="AE44" s="77">
        <f t="shared" si="13"/>
        <v>0</v>
      </c>
      <c r="AF44" s="78"/>
    </row>
  </sheetData>
  <printOptions horizontalCentered="1"/>
  <pageMargins left="0" right="0" top="0" bottom="0.3937007874015748" header="0" footer="0.5118110236220472"/>
  <pageSetup orientation="landscape" paperSize="9" scale="68" r:id="rId1"/>
  <headerFooter alignWithMargins="0">
    <oddFooter>&amp;LSeite &amp;P von &amp;N&amp;CAuswertung: ABV Hallstadt
www.ABV-Raubritter.de&amp;RDruckdatum: 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4"/>
  <sheetViews>
    <sheetView showZeros="0" zoomScale="80" zoomScaleNormal="80" workbookViewId="0" topLeftCell="I6">
      <selection activeCell="AI26" sqref="AI26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11.00390625" style="0" bestFit="1" customWidth="1"/>
    <col min="4" max="4" width="19.8515625" style="0" bestFit="1" customWidth="1"/>
    <col min="5" max="5" width="9.57421875" style="0" customWidth="1"/>
    <col min="6" max="6" width="9.421875" style="0" customWidth="1"/>
    <col min="7" max="11" width="5.140625" style="0" customWidth="1"/>
    <col min="12" max="12" width="5.28125" style="0" customWidth="1"/>
    <col min="13" max="13" width="6.421875" style="0" customWidth="1"/>
    <col min="14" max="14" width="4.00390625" style="0" customWidth="1"/>
    <col min="15" max="15" width="7.7109375" style="0" bestFit="1" customWidth="1"/>
    <col min="16" max="16" width="1.8515625" style="0" customWidth="1"/>
    <col min="17" max="17" width="4.00390625" style="0" bestFit="1" customWidth="1"/>
    <col min="18" max="18" width="8.7109375" style="40" customWidth="1"/>
    <col min="19" max="19" width="9.57421875" style="0" bestFit="1" customWidth="1"/>
    <col min="20" max="25" width="5.140625" style="0" customWidth="1"/>
    <col min="26" max="26" width="6.421875" style="0" customWidth="1"/>
    <col min="27" max="27" width="5.140625" style="0" customWidth="1"/>
    <col min="28" max="28" width="6.421875" style="40" customWidth="1"/>
    <col min="29" max="29" width="1.8515625" style="0" bestFit="1" customWidth="1"/>
    <col min="30" max="30" width="3.8515625" style="0" customWidth="1"/>
    <col min="31" max="31" width="11.140625" style="0" bestFit="1" customWidth="1"/>
  </cols>
  <sheetData>
    <row r="1" spans="1:18" ht="13.5" thickBot="1">
      <c r="A1" s="1"/>
      <c r="B1" s="2"/>
      <c r="C1" s="2"/>
      <c r="E1" s="34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9" customHeight="1" thickTop="1">
      <c r="A2" s="5"/>
      <c r="B2" s="6"/>
      <c r="C2" s="6"/>
      <c r="D2" s="7"/>
      <c r="E2" s="45"/>
      <c r="F2" s="7"/>
      <c r="G2" s="7"/>
      <c r="H2" s="6"/>
      <c r="I2" s="6"/>
      <c r="J2" s="6"/>
      <c r="K2" s="6"/>
      <c r="L2" s="6"/>
      <c r="M2" s="7"/>
      <c r="N2" s="7"/>
      <c r="O2" s="7"/>
      <c r="P2" s="7"/>
      <c r="Q2" s="7"/>
      <c r="R2" s="153"/>
    </row>
    <row r="3" spans="1:31" ht="18">
      <c r="A3" s="48" t="s">
        <v>80</v>
      </c>
      <c r="B3" s="128"/>
      <c r="C3" s="128"/>
      <c r="D3" s="125"/>
      <c r="E3" s="125"/>
      <c r="F3" s="125"/>
      <c r="G3" s="52"/>
      <c r="H3" s="52"/>
      <c r="I3" s="52"/>
      <c r="J3" s="52"/>
      <c r="K3" s="52"/>
      <c r="L3" s="52"/>
      <c r="M3" s="128"/>
      <c r="N3" s="128"/>
      <c r="O3" s="52"/>
      <c r="P3" s="125"/>
      <c r="Q3" s="128"/>
      <c r="R3" s="125"/>
      <c r="S3" s="40"/>
      <c r="T3" s="40"/>
      <c r="U3" s="40"/>
      <c r="V3" s="40"/>
      <c r="W3" s="40"/>
      <c r="X3" s="40"/>
      <c r="Y3" s="40"/>
      <c r="Z3" s="40"/>
      <c r="AA3" s="40"/>
      <c r="AC3" s="40"/>
      <c r="AD3" s="40"/>
      <c r="AE3" s="40"/>
    </row>
    <row r="4" spans="1:31" ht="15.75">
      <c r="A4" s="12" t="s">
        <v>0</v>
      </c>
      <c r="B4" s="14"/>
      <c r="C4" s="14"/>
      <c r="D4" s="126"/>
      <c r="E4" s="126"/>
      <c r="F4" s="11"/>
      <c r="G4" s="11"/>
      <c r="H4" s="11"/>
      <c r="I4" s="11"/>
      <c r="J4" s="11"/>
      <c r="K4" s="11"/>
      <c r="L4" s="14"/>
      <c r="M4" s="14"/>
      <c r="N4" s="11"/>
      <c r="O4" s="126"/>
      <c r="P4" s="14"/>
      <c r="Q4" s="126"/>
      <c r="R4" s="12"/>
      <c r="S4" s="40"/>
      <c r="T4" s="40"/>
      <c r="U4" s="40"/>
      <c r="V4" s="40"/>
      <c r="W4" s="40"/>
      <c r="X4" s="40"/>
      <c r="Y4" s="40"/>
      <c r="Z4" s="40"/>
      <c r="AA4" s="40"/>
      <c r="AC4" s="40"/>
      <c r="AD4" s="40"/>
      <c r="AE4" s="40"/>
    </row>
    <row r="5" spans="1:31" ht="15.75">
      <c r="A5" s="1"/>
      <c r="B5" s="180"/>
      <c r="C5" s="180"/>
      <c r="D5" s="13"/>
      <c r="E5" s="55"/>
      <c r="F5" s="55" t="s">
        <v>258</v>
      </c>
      <c r="G5" s="55"/>
      <c r="H5" s="128"/>
      <c r="I5" s="128"/>
      <c r="J5" s="180"/>
      <c r="K5" s="180"/>
      <c r="L5" s="180"/>
      <c r="M5" s="180"/>
      <c r="N5" s="180"/>
      <c r="O5" s="180"/>
      <c r="P5" s="180"/>
      <c r="Q5" s="14"/>
      <c r="R5" s="14"/>
      <c r="S5" s="40"/>
      <c r="T5" s="40"/>
      <c r="U5" s="40"/>
      <c r="V5" s="40"/>
      <c r="W5" s="40"/>
      <c r="X5" s="40"/>
      <c r="Y5" s="40"/>
      <c r="Z5" s="40"/>
      <c r="AA5" s="40"/>
      <c r="AC5" s="40"/>
      <c r="AD5" s="40"/>
      <c r="AE5" s="40"/>
    </row>
    <row r="6" spans="1:31" ht="16.5">
      <c r="A6" s="15" t="s">
        <v>81</v>
      </c>
      <c r="B6" s="43"/>
      <c r="C6" s="43"/>
      <c r="D6" s="17"/>
      <c r="E6" s="46"/>
      <c r="F6" s="54"/>
      <c r="G6" s="19"/>
      <c r="H6" s="13"/>
      <c r="I6" s="14"/>
      <c r="J6" s="14"/>
      <c r="K6" s="14"/>
      <c r="L6" s="14"/>
      <c r="M6" s="20"/>
      <c r="N6" s="20"/>
      <c r="O6" s="40"/>
      <c r="P6" s="40"/>
      <c r="Q6" s="40"/>
      <c r="R6" s="20" t="s">
        <v>82</v>
      </c>
      <c r="S6" s="40"/>
      <c r="T6" s="40"/>
      <c r="U6" s="40"/>
      <c r="V6" s="40"/>
      <c r="W6" s="40"/>
      <c r="X6" s="40"/>
      <c r="Y6" s="40"/>
      <c r="Z6" s="40"/>
      <c r="AA6" s="40"/>
      <c r="AC6" s="40"/>
      <c r="AD6" s="40"/>
      <c r="AE6" s="40"/>
    </row>
    <row r="7" spans="1:31" ht="9" customHeight="1" thickBot="1">
      <c r="A7" s="22"/>
      <c r="B7" s="129"/>
      <c r="C7" s="129"/>
      <c r="D7" s="154"/>
      <c r="E7" s="127"/>
      <c r="F7" s="154"/>
      <c r="G7" s="154"/>
      <c r="H7" s="129"/>
      <c r="I7" s="129"/>
      <c r="J7" s="129"/>
      <c r="K7" s="129"/>
      <c r="L7" s="129"/>
      <c r="M7" s="154"/>
      <c r="N7" s="154"/>
      <c r="O7" s="154"/>
      <c r="P7" s="154"/>
      <c r="Q7" s="154"/>
      <c r="R7" s="154"/>
      <c r="S7" s="40"/>
      <c r="T7" s="40"/>
      <c r="U7" s="40"/>
      <c r="V7" s="40"/>
      <c r="W7" s="40"/>
      <c r="X7" s="40"/>
      <c r="Y7" s="40"/>
      <c r="Z7" s="40"/>
      <c r="AA7" s="40"/>
      <c r="AC7" s="40"/>
      <c r="AD7" s="40"/>
      <c r="AE7" s="40"/>
    </row>
    <row r="8" spans="1:31" ht="9" customHeight="1" thickTop="1">
      <c r="A8" s="1"/>
      <c r="B8" s="180"/>
      <c r="C8" s="180"/>
      <c r="D8" s="84"/>
      <c r="E8" s="80"/>
      <c r="F8" s="84"/>
      <c r="G8" s="84"/>
      <c r="H8" s="59"/>
      <c r="I8" s="59"/>
      <c r="J8" s="59"/>
      <c r="K8" s="59"/>
      <c r="L8" s="59"/>
      <c r="M8" s="84"/>
      <c r="N8" s="84"/>
      <c r="O8" s="84"/>
      <c r="P8" s="84"/>
      <c r="Q8" s="40"/>
      <c r="R8" s="84"/>
      <c r="S8" s="40"/>
      <c r="T8" s="40"/>
      <c r="U8" s="40"/>
      <c r="V8" s="40"/>
      <c r="W8" s="40"/>
      <c r="X8" s="40"/>
      <c r="Y8" s="40"/>
      <c r="Z8" s="40"/>
      <c r="AA8" s="40"/>
      <c r="AC8" s="40"/>
      <c r="AD8" s="40"/>
      <c r="AE8" s="40"/>
    </row>
    <row r="9" spans="1:31" ht="16.5">
      <c r="A9" s="26"/>
      <c r="B9" s="3"/>
      <c r="C9" s="3"/>
      <c r="D9" s="28"/>
      <c r="E9" s="47"/>
      <c r="F9" s="18"/>
      <c r="G9" s="11"/>
      <c r="H9" s="13"/>
      <c r="I9" s="13"/>
      <c r="J9" s="13" t="s">
        <v>3</v>
      </c>
      <c r="K9" s="13"/>
      <c r="L9" s="13"/>
      <c r="M9" s="29"/>
      <c r="N9" s="29"/>
      <c r="O9" s="30"/>
      <c r="P9" s="3"/>
      <c r="Q9" s="3"/>
      <c r="R9" s="20"/>
      <c r="S9" s="40"/>
      <c r="T9" s="40"/>
      <c r="U9" s="40"/>
      <c r="V9" s="40"/>
      <c r="W9" s="13" t="s">
        <v>257</v>
      </c>
      <c r="X9" s="40"/>
      <c r="Y9" s="40"/>
      <c r="Z9" s="40"/>
      <c r="AA9" s="40"/>
      <c r="AC9" s="40"/>
      <c r="AD9" s="40"/>
      <c r="AE9" s="40"/>
    </row>
    <row r="10" spans="1:33" ht="13.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1" ht="15" customHeight="1" thickTop="1">
      <c r="A11" s="59" t="s">
        <v>62</v>
      </c>
      <c r="B11" s="59" t="s">
        <v>26</v>
      </c>
      <c r="C11" s="97" t="s">
        <v>261</v>
      </c>
      <c r="D11" s="84" t="s">
        <v>56</v>
      </c>
      <c r="E11" s="80" t="s">
        <v>299</v>
      </c>
      <c r="F11" s="84"/>
      <c r="G11" s="80">
        <v>1</v>
      </c>
      <c r="H11" s="80">
        <v>2</v>
      </c>
      <c r="I11" s="80">
        <v>3</v>
      </c>
      <c r="J11" s="80">
        <v>4</v>
      </c>
      <c r="K11" s="80">
        <v>5</v>
      </c>
      <c r="L11" s="80">
        <v>6</v>
      </c>
      <c r="M11" s="80" t="s">
        <v>59</v>
      </c>
      <c r="N11" s="80" t="s">
        <v>58</v>
      </c>
      <c r="O11" s="80" t="s">
        <v>59</v>
      </c>
      <c r="P11" s="80"/>
      <c r="Q11" s="80" t="s">
        <v>60</v>
      </c>
      <c r="R11" s="155" t="s">
        <v>61</v>
      </c>
      <c r="S11" s="155"/>
      <c r="T11" s="80">
        <v>1</v>
      </c>
      <c r="U11" s="80">
        <v>2</v>
      </c>
      <c r="V11" s="80">
        <v>3</v>
      </c>
      <c r="W11" s="80">
        <v>4</v>
      </c>
      <c r="X11" s="80">
        <v>5</v>
      </c>
      <c r="Y11" s="80">
        <v>6</v>
      </c>
      <c r="Z11" s="80" t="s">
        <v>59</v>
      </c>
      <c r="AA11" s="80" t="s">
        <v>58</v>
      </c>
      <c r="AB11" s="80" t="s">
        <v>59</v>
      </c>
      <c r="AC11" s="80"/>
      <c r="AD11" s="80" t="s">
        <v>60</v>
      </c>
      <c r="AE11" s="155" t="s">
        <v>61</v>
      </c>
    </row>
    <row r="12" spans="1:31" ht="28.5" customHeight="1">
      <c r="A12" s="181" t="s">
        <v>2</v>
      </c>
      <c r="B12" s="40" t="s">
        <v>123</v>
      </c>
      <c r="C12" s="120" t="s">
        <v>246</v>
      </c>
      <c r="D12" s="81" t="s">
        <v>210</v>
      </c>
      <c r="E12" s="130">
        <v>101278</v>
      </c>
      <c r="F12" s="152" t="s">
        <v>3</v>
      </c>
      <c r="G12" s="70">
        <v>223</v>
      </c>
      <c r="H12" s="70">
        <v>191</v>
      </c>
      <c r="I12" s="70">
        <v>184</v>
      </c>
      <c r="J12" s="70">
        <v>187</v>
      </c>
      <c r="K12" s="70">
        <v>202</v>
      </c>
      <c r="L12" s="70">
        <v>187</v>
      </c>
      <c r="M12" s="71">
        <f aca="true" t="shared" si="0" ref="M12:M44">SUM(G12:L12)</f>
        <v>1174</v>
      </c>
      <c r="N12" s="72">
        <v>48</v>
      </c>
      <c r="O12" s="71">
        <f aca="true" t="shared" si="1" ref="O12:O44">SUM(M12:N12)</f>
        <v>1222</v>
      </c>
      <c r="P12" s="69"/>
      <c r="Q12" s="77">
        <v>6</v>
      </c>
      <c r="R12" s="78">
        <f aca="true" t="shared" si="2" ref="R12:R31">O12/Q12</f>
        <v>203.66666666666666</v>
      </c>
      <c r="S12" s="152" t="s">
        <v>4</v>
      </c>
      <c r="T12" s="73">
        <v>215</v>
      </c>
      <c r="U12" s="73">
        <v>192</v>
      </c>
      <c r="V12" s="73">
        <v>154</v>
      </c>
      <c r="W12" s="73">
        <v>171</v>
      </c>
      <c r="X12" s="73">
        <v>172</v>
      </c>
      <c r="Y12" s="73">
        <v>188</v>
      </c>
      <c r="Z12" s="74">
        <f aca="true" t="shared" si="3" ref="Z12:Z44">SUM(T12:Y12)</f>
        <v>1092</v>
      </c>
      <c r="AA12" s="75">
        <v>48</v>
      </c>
      <c r="AB12" s="74">
        <f aca="true" t="shared" si="4" ref="AB12:AB44">SUM(Z12:AA12,O12)</f>
        <v>2362</v>
      </c>
      <c r="AC12" s="76"/>
      <c r="AD12" s="77">
        <f aca="true" t="shared" si="5" ref="AD12:AD44">COUNTIF(T12:Y12,"&gt;0")+Q12</f>
        <v>12</v>
      </c>
      <c r="AE12" s="78">
        <f aca="true" t="shared" si="6" ref="AE12:AE31">AB12/AD12</f>
        <v>196.83333333333334</v>
      </c>
    </row>
    <row r="13" spans="1:31" ht="28.5" customHeight="1">
      <c r="A13" s="181" t="s">
        <v>5</v>
      </c>
      <c r="B13" s="40" t="s">
        <v>97</v>
      </c>
      <c r="C13" s="120" t="s">
        <v>246</v>
      </c>
      <c r="D13" s="81" t="s">
        <v>201</v>
      </c>
      <c r="E13" s="130">
        <v>100383</v>
      </c>
      <c r="F13" s="152" t="s">
        <v>3</v>
      </c>
      <c r="G13" s="70">
        <v>161</v>
      </c>
      <c r="H13" s="70">
        <v>215</v>
      </c>
      <c r="I13" s="70">
        <v>147</v>
      </c>
      <c r="J13" s="70">
        <v>165</v>
      </c>
      <c r="K13" s="70">
        <v>143</v>
      </c>
      <c r="L13" s="70">
        <v>245</v>
      </c>
      <c r="M13" s="71">
        <f t="shared" si="0"/>
        <v>1076</v>
      </c>
      <c r="N13" s="72">
        <v>24</v>
      </c>
      <c r="O13" s="71">
        <f t="shared" si="1"/>
        <v>1100</v>
      </c>
      <c r="P13" s="69"/>
      <c r="Q13" s="77">
        <f aca="true" t="shared" si="7" ref="Q13:Q44">COUNTIF(G13:L13,"&gt;0")</f>
        <v>6</v>
      </c>
      <c r="R13" s="78">
        <f t="shared" si="2"/>
        <v>183.33333333333334</v>
      </c>
      <c r="S13" s="152" t="s">
        <v>4</v>
      </c>
      <c r="T13" s="73">
        <v>168</v>
      </c>
      <c r="U13" s="73">
        <v>241</v>
      </c>
      <c r="V13" s="73">
        <v>221</v>
      </c>
      <c r="W13" s="73">
        <v>189</v>
      </c>
      <c r="X13" s="73">
        <v>168</v>
      </c>
      <c r="Y13" s="73">
        <v>210</v>
      </c>
      <c r="Z13" s="74">
        <f t="shared" si="3"/>
        <v>1197</v>
      </c>
      <c r="AA13" s="75">
        <v>24</v>
      </c>
      <c r="AB13" s="74">
        <f t="shared" si="4"/>
        <v>2321</v>
      </c>
      <c r="AC13" s="76"/>
      <c r="AD13" s="77">
        <f t="shared" si="5"/>
        <v>12</v>
      </c>
      <c r="AE13" s="78">
        <f t="shared" si="6"/>
        <v>193.41666666666666</v>
      </c>
    </row>
    <row r="14" spans="1:31" ht="28.5" customHeight="1">
      <c r="A14" s="181" t="s">
        <v>6</v>
      </c>
      <c r="B14" s="40" t="s">
        <v>123</v>
      </c>
      <c r="C14" s="120" t="s">
        <v>40</v>
      </c>
      <c r="D14" s="81" t="s">
        <v>208</v>
      </c>
      <c r="E14" s="130">
        <v>10378</v>
      </c>
      <c r="F14" s="152" t="s">
        <v>3</v>
      </c>
      <c r="G14" s="70">
        <v>233</v>
      </c>
      <c r="H14" s="70">
        <v>168</v>
      </c>
      <c r="I14" s="70">
        <v>198</v>
      </c>
      <c r="J14" s="70">
        <v>189</v>
      </c>
      <c r="K14" s="70">
        <v>202</v>
      </c>
      <c r="L14" s="70">
        <v>182</v>
      </c>
      <c r="M14" s="71">
        <f t="shared" si="0"/>
        <v>1172</v>
      </c>
      <c r="N14" s="72">
        <v>48</v>
      </c>
      <c r="O14" s="71">
        <f t="shared" si="1"/>
        <v>1220</v>
      </c>
      <c r="P14" s="69"/>
      <c r="Q14" s="77">
        <f t="shared" si="7"/>
        <v>6</v>
      </c>
      <c r="R14" s="78">
        <f t="shared" si="2"/>
        <v>203.33333333333334</v>
      </c>
      <c r="S14" s="152" t="s">
        <v>4</v>
      </c>
      <c r="T14" s="73">
        <v>167</v>
      </c>
      <c r="U14" s="73">
        <v>221</v>
      </c>
      <c r="V14" s="73">
        <v>117</v>
      </c>
      <c r="W14" s="73">
        <v>167</v>
      </c>
      <c r="X14" s="73">
        <v>176</v>
      </c>
      <c r="Y14" s="73">
        <v>185</v>
      </c>
      <c r="Z14" s="74">
        <f t="shared" si="3"/>
        <v>1033</v>
      </c>
      <c r="AA14" s="75">
        <v>48</v>
      </c>
      <c r="AB14" s="74">
        <f t="shared" si="4"/>
        <v>2301</v>
      </c>
      <c r="AC14" s="76"/>
      <c r="AD14" s="77">
        <f t="shared" si="5"/>
        <v>12</v>
      </c>
      <c r="AE14" s="78">
        <f t="shared" si="6"/>
        <v>191.75</v>
      </c>
    </row>
    <row r="15" spans="1:31" ht="28.5" customHeight="1">
      <c r="A15" s="181" t="s">
        <v>7</v>
      </c>
      <c r="B15" s="40" t="s">
        <v>123</v>
      </c>
      <c r="C15" s="120" t="s">
        <v>251</v>
      </c>
      <c r="D15" s="81" t="s">
        <v>212</v>
      </c>
      <c r="E15" s="130">
        <v>140480</v>
      </c>
      <c r="F15" s="152" t="s">
        <v>3</v>
      </c>
      <c r="G15" s="70">
        <v>180</v>
      </c>
      <c r="H15" s="70">
        <v>181</v>
      </c>
      <c r="I15" s="70">
        <v>176</v>
      </c>
      <c r="J15" s="70">
        <v>166</v>
      </c>
      <c r="K15" s="70">
        <v>184</v>
      </c>
      <c r="L15" s="70">
        <v>182</v>
      </c>
      <c r="M15" s="71">
        <f t="shared" si="0"/>
        <v>1069</v>
      </c>
      <c r="N15" s="72">
        <v>48</v>
      </c>
      <c r="O15" s="71">
        <f t="shared" si="1"/>
        <v>1117</v>
      </c>
      <c r="P15" s="69"/>
      <c r="Q15" s="77">
        <f t="shared" si="7"/>
        <v>6</v>
      </c>
      <c r="R15" s="78">
        <f t="shared" si="2"/>
        <v>186.16666666666666</v>
      </c>
      <c r="S15" s="152" t="s">
        <v>4</v>
      </c>
      <c r="T15" s="73">
        <v>185</v>
      </c>
      <c r="U15" s="73">
        <v>184</v>
      </c>
      <c r="V15" s="73">
        <v>134</v>
      </c>
      <c r="W15" s="73">
        <v>167</v>
      </c>
      <c r="X15" s="73">
        <v>202</v>
      </c>
      <c r="Y15" s="73">
        <v>247</v>
      </c>
      <c r="Z15" s="74">
        <f t="shared" si="3"/>
        <v>1119</v>
      </c>
      <c r="AA15" s="75">
        <v>48</v>
      </c>
      <c r="AB15" s="74">
        <f t="shared" si="4"/>
        <v>2284</v>
      </c>
      <c r="AC15" s="76"/>
      <c r="AD15" s="77">
        <f t="shared" si="5"/>
        <v>12</v>
      </c>
      <c r="AE15" s="78">
        <f t="shared" si="6"/>
        <v>190.33333333333334</v>
      </c>
    </row>
    <row r="16" spans="1:31" ht="28.5" customHeight="1">
      <c r="A16" s="181" t="s">
        <v>8</v>
      </c>
      <c r="B16" s="40" t="s">
        <v>123</v>
      </c>
      <c r="C16" s="120" t="s">
        <v>246</v>
      </c>
      <c r="D16" s="81" t="s">
        <v>207</v>
      </c>
      <c r="E16" s="130">
        <v>101283</v>
      </c>
      <c r="F16" s="152" t="s">
        <v>3</v>
      </c>
      <c r="G16" s="70">
        <v>162</v>
      </c>
      <c r="H16" s="70">
        <v>224</v>
      </c>
      <c r="I16" s="70">
        <v>168</v>
      </c>
      <c r="J16" s="70">
        <v>177</v>
      </c>
      <c r="K16" s="70">
        <v>247</v>
      </c>
      <c r="L16" s="70">
        <v>186</v>
      </c>
      <c r="M16" s="71">
        <f t="shared" si="0"/>
        <v>1164</v>
      </c>
      <c r="N16" s="72">
        <v>48</v>
      </c>
      <c r="O16" s="71">
        <f t="shared" si="1"/>
        <v>1212</v>
      </c>
      <c r="P16" s="69"/>
      <c r="Q16" s="77">
        <f t="shared" si="7"/>
        <v>6</v>
      </c>
      <c r="R16" s="78">
        <f t="shared" si="2"/>
        <v>202</v>
      </c>
      <c r="S16" s="152" t="s">
        <v>4</v>
      </c>
      <c r="T16" s="73">
        <v>168</v>
      </c>
      <c r="U16" s="73">
        <v>159</v>
      </c>
      <c r="V16" s="73">
        <v>171</v>
      </c>
      <c r="W16" s="73">
        <v>200</v>
      </c>
      <c r="X16" s="73">
        <v>152</v>
      </c>
      <c r="Y16" s="73">
        <v>169</v>
      </c>
      <c r="Z16" s="74">
        <f t="shared" si="3"/>
        <v>1019</v>
      </c>
      <c r="AA16" s="75">
        <v>48</v>
      </c>
      <c r="AB16" s="74">
        <f t="shared" si="4"/>
        <v>2279</v>
      </c>
      <c r="AC16" s="76"/>
      <c r="AD16" s="77">
        <f t="shared" si="5"/>
        <v>12</v>
      </c>
      <c r="AE16" s="78">
        <f t="shared" si="6"/>
        <v>189.91666666666666</v>
      </c>
    </row>
    <row r="17" spans="1:31" ht="28.5" customHeight="1">
      <c r="A17" s="181" t="s">
        <v>9</v>
      </c>
      <c r="B17" s="40" t="s">
        <v>97</v>
      </c>
      <c r="C17" s="120" t="s">
        <v>247</v>
      </c>
      <c r="D17" s="81" t="s">
        <v>205</v>
      </c>
      <c r="E17" s="130">
        <v>30574</v>
      </c>
      <c r="F17" s="152" t="s">
        <v>3</v>
      </c>
      <c r="G17" s="70">
        <v>174</v>
      </c>
      <c r="H17" s="70">
        <v>183</v>
      </c>
      <c r="I17" s="70">
        <v>222</v>
      </c>
      <c r="J17" s="70">
        <v>232</v>
      </c>
      <c r="K17" s="70">
        <v>158</v>
      </c>
      <c r="L17" s="70">
        <v>156</v>
      </c>
      <c r="M17" s="71">
        <f t="shared" si="0"/>
        <v>1125</v>
      </c>
      <c r="N17" s="72">
        <v>24</v>
      </c>
      <c r="O17" s="71">
        <f t="shared" si="1"/>
        <v>1149</v>
      </c>
      <c r="P17" s="69"/>
      <c r="Q17" s="77">
        <f t="shared" si="7"/>
        <v>6</v>
      </c>
      <c r="R17" s="78">
        <f t="shared" si="2"/>
        <v>191.5</v>
      </c>
      <c r="S17" s="152" t="s">
        <v>4</v>
      </c>
      <c r="T17" s="73">
        <v>187</v>
      </c>
      <c r="U17" s="73">
        <v>190</v>
      </c>
      <c r="V17" s="73">
        <v>214</v>
      </c>
      <c r="W17" s="73">
        <v>164</v>
      </c>
      <c r="X17" s="73">
        <v>150</v>
      </c>
      <c r="Y17" s="73">
        <v>192</v>
      </c>
      <c r="Z17" s="74">
        <f t="shared" si="3"/>
        <v>1097</v>
      </c>
      <c r="AA17" s="75">
        <v>24</v>
      </c>
      <c r="AB17" s="74">
        <f t="shared" si="4"/>
        <v>2270</v>
      </c>
      <c r="AC17" s="76"/>
      <c r="AD17" s="77">
        <f t="shared" si="5"/>
        <v>12</v>
      </c>
      <c r="AE17" s="78">
        <f t="shared" si="6"/>
        <v>189.16666666666666</v>
      </c>
    </row>
    <row r="18" spans="1:31" ht="28.5" customHeight="1">
      <c r="A18" s="181" t="s">
        <v>10</v>
      </c>
      <c r="B18" s="40" t="s">
        <v>85</v>
      </c>
      <c r="C18" s="120" t="s">
        <v>246</v>
      </c>
      <c r="D18" s="81" t="s">
        <v>199</v>
      </c>
      <c r="E18" s="130">
        <v>101573</v>
      </c>
      <c r="F18" s="152" t="s">
        <v>3</v>
      </c>
      <c r="G18" s="70">
        <v>189</v>
      </c>
      <c r="H18" s="70">
        <v>196</v>
      </c>
      <c r="I18" s="70">
        <v>226</v>
      </c>
      <c r="J18" s="70">
        <v>213</v>
      </c>
      <c r="K18" s="70">
        <v>147</v>
      </c>
      <c r="L18" s="70">
        <v>181</v>
      </c>
      <c r="M18" s="71">
        <f t="shared" si="0"/>
        <v>1152</v>
      </c>
      <c r="N18" s="72"/>
      <c r="O18" s="71">
        <f t="shared" si="1"/>
        <v>1152</v>
      </c>
      <c r="P18" s="69"/>
      <c r="Q18" s="77">
        <f t="shared" si="7"/>
        <v>6</v>
      </c>
      <c r="R18" s="78">
        <f t="shared" si="2"/>
        <v>192</v>
      </c>
      <c r="S18" s="152" t="s">
        <v>4</v>
      </c>
      <c r="T18" s="73">
        <v>185</v>
      </c>
      <c r="U18" s="73">
        <v>172</v>
      </c>
      <c r="V18" s="73">
        <v>203</v>
      </c>
      <c r="W18" s="73">
        <v>153</v>
      </c>
      <c r="X18" s="73">
        <v>215</v>
      </c>
      <c r="Y18" s="73">
        <v>177</v>
      </c>
      <c r="Z18" s="74">
        <f t="shared" si="3"/>
        <v>1105</v>
      </c>
      <c r="AA18" s="75"/>
      <c r="AB18" s="74">
        <f t="shared" si="4"/>
        <v>2257</v>
      </c>
      <c r="AC18" s="76"/>
      <c r="AD18" s="77">
        <f t="shared" si="5"/>
        <v>12</v>
      </c>
      <c r="AE18" s="78">
        <f t="shared" si="6"/>
        <v>188.08333333333334</v>
      </c>
    </row>
    <row r="19" spans="1:31" ht="28.5" customHeight="1">
      <c r="A19" s="181" t="s">
        <v>11</v>
      </c>
      <c r="B19" s="40" t="s">
        <v>123</v>
      </c>
      <c r="C19" s="120" t="s">
        <v>246</v>
      </c>
      <c r="D19" s="81" t="s">
        <v>211</v>
      </c>
      <c r="E19" s="130">
        <v>100380</v>
      </c>
      <c r="F19" s="152" t="s">
        <v>3</v>
      </c>
      <c r="G19" s="70">
        <v>175</v>
      </c>
      <c r="H19" s="70">
        <v>191</v>
      </c>
      <c r="I19" s="70">
        <v>185</v>
      </c>
      <c r="J19" s="70">
        <v>181</v>
      </c>
      <c r="K19" s="70">
        <v>160</v>
      </c>
      <c r="L19" s="70">
        <v>192</v>
      </c>
      <c r="M19" s="71">
        <f t="shared" si="0"/>
        <v>1084</v>
      </c>
      <c r="N19" s="72">
        <v>48</v>
      </c>
      <c r="O19" s="71">
        <f t="shared" si="1"/>
        <v>1132</v>
      </c>
      <c r="P19" s="69"/>
      <c r="Q19" s="77">
        <f t="shared" si="7"/>
        <v>6</v>
      </c>
      <c r="R19" s="78">
        <f t="shared" si="2"/>
        <v>188.66666666666666</v>
      </c>
      <c r="S19" s="152" t="s">
        <v>4</v>
      </c>
      <c r="T19" s="73">
        <v>172</v>
      </c>
      <c r="U19" s="73">
        <v>148</v>
      </c>
      <c r="V19" s="73">
        <v>185</v>
      </c>
      <c r="W19" s="73">
        <v>208</v>
      </c>
      <c r="X19" s="73">
        <v>182</v>
      </c>
      <c r="Y19" s="73">
        <v>180</v>
      </c>
      <c r="Z19" s="74">
        <f t="shared" si="3"/>
        <v>1075</v>
      </c>
      <c r="AA19" s="75">
        <v>48</v>
      </c>
      <c r="AB19" s="74">
        <f t="shared" si="4"/>
        <v>2255</v>
      </c>
      <c r="AC19" s="76"/>
      <c r="AD19" s="77">
        <f t="shared" si="5"/>
        <v>12</v>
      </c>
      <c r="AE19" s="78">
        <f t="shared" si="6"/>
        <v>187.91666666666666</v>
      </c>
    </row>
    <row r="20" spans="1:31" ht="28.5" customHeight="1">
      <c r="A20" s="181" t="s">
        <v>12</v>
      </c>
      <c r="B20" s="40" t="s">
        <v>85</v>
      </c>
      <c r="C20" s="120" t="s">
        <v>40</v>
      </c>
      <c r="D20" s="81" t="s">
        <v>198</v>
      </c>
      <c r="E20" s="130">
        <v>10377</v>
      </c>
      <c r="F20" s="152" t="s">
        <v>3</v>
      </c>
      <c r="G20" s="70">
        <v>164</v>
      </c>
      <c r="H20" s="70">
        <v>161</v>
      </c>
      <c r="I20" s="70">
        <v>218</v>
      </c>
      <c r="J20" s="70">
        <v>222</v>
      </c>
      <c r="K20" s="70">
        <v>203</v>
      </c>
      <c r="L20" s="70">
        <v>205</v>
      </c>
      <c r="M20" s="71">
        <f t="shared" si="0"/>
        <v>1173</v>
      </c>
      <c r="N20" s="72"/>
      <c r="O20" s="71">
        <f t="shared" si="1"/>
        <v>1173</v>
      </c>
      <c r="P20" s="69"/>
      <c r="Q20" s="77">
        <f t="shared" si="7"/>
        <v>6</v>
      </c>
      <c r="R20" s="78">
        <f t="shared" si="2"/>
        <v>195.5</v>
      </c>
      <c r="S20" s="152" t="s">
        <v>4</v>
      </c>
      <c r="T20" s="73">
        <v>186</v>
      </c>
      <c r="U20" s="73">
        <v>179</v>
      </c>
      <c r="V20" s="73">
        <v>193</v>
      </c>
      <c r="W20" s="73">
        <v>160</v>
      </c>
      <c r="X20" s="73">
        <v>202</v>
      </c>
      <c r="Y20" s="73">
        <v>159</v>
      </c>
      <c r="Z20" s="74">
        <f t="shared" si="3"/>
        <v>1079</v>
      </c>
      <c r="AA20" s="75"/>
      <c r="AB20" s="74">
        <f t="shared" si="4"/>
        <v>2252</v>
      </c>
      <c r="AC20" s="76"/>
      <c r="AD20" s="77">
        <f t="shared" si="5"/>
        <v>12</v>
      </c>
      <c r="AE20" s="78">
        <f t="shared" si="6"/>
        <v>187.66666666666666</v>
      </c>
    </row>
    <row r="21" spans="1:31" ht="28.5" customHeight="1">
      <c r="A21" s="181" t="s">
        <v>13</v>
      </c>
      <c r="B21" s="40" t="s">
        <v>97</v>
      </c>
      <c r="C21" s="120" t="s">
        <v>29</v>
      </c>
      <c r="D21" s="81" t="s">
        <v>203</v>
      </c>
      <c r="E21" s="130">
        <v>200274</v>
      </c>
      <c r="F21" s="152" t="s">
        <v>3</v>
      </c>
      <c r="G21" s="70">
        <v>181</v>
      </c>
      <c r="H21" s="70">
        <v>202</v>
      </c>
      <c r="I21" s="70">
        <v>157</v>
      </c>
      <c r="J21" s="70">
        <v>208</v>
      </c>
      <c r="K21" s="70">
        <v>203</v>
      </c>
      <c r="L21" s="70">
        <v>174</v>
      </c>
      <c r="M21" s="71">
        <f t="shared" si="0"/>
        <v>1125</v>
      </c>
      <c r="N21" s="72">
        <v>24</v>
      </c>
      <c r="O21" s="71">
        <f t="shared" si="1"/>
        <v>1149</v>
      </c>
      <c r="P21" s="69"/>
      <c r="Q21" s="77">
        <f t="shared" si="7"/>
        <v>6</v>
      </c>
      <c r="R21" s="78">
        <f t="shared" si="2"/>
        <v>191.5</v>
      </c>
      <c r="S21" s="152" t="s">
        <v>4</v>
      </c>
      <c r="T21" s="73">
        <v>167</v>
      </c>
      <c r="U21" s="73">
        <v>208</v>
      </c>
      <c r="V21" s="73">
        <v>182</v>
      </c>
      <c r="W21" s="73">
        <v>189</v>
      </c>
      <c r="X21" s="73">
        <v>162</v>
      </c>
      <c r="Y21" s="73">
        <v>150</v>
      </c>
      <c r="Z21" s="74">
        <f t="shared" si="3"/>
        <v>1058</v>
      </c>
      <c r="AA21" s="75">
        <v>24</v>
      </c>
      <c r="AB21" s="74">
        <f t="shared" si="4"/>
        <v>2231</v>
      </c>
      <c r="AC21" s="76"/>
      <c r="AD21" s="77">
        <f t="shared" si="5"/>
        <v>12</v>
      </c>
      <c r="AE21" s="78">
        <f t="shared" si="6"/>
        <v>185.91666666666666</v>
      </c>
    </row>
    <row r="22" spans="1:31" ht="28.5" customHeight="1">
      <c r="A22" s="181" t="s">
        <v>14</v>
      </c>
      <c r="B22" s="40" t="s">
        <v>123</v>
      </c>
      <c r="C22" s="120" t="s">
        <v>28</v>
      </c>
      <c r="D22" s="81" t="s">
        <v>209</v>
      </c>
      <c r="E22" s="130">
        <v>111080</v>
      </c>
      <c r="F22" s="152" t="s">
        <v>3</v>
      </c>
      <c r="G22" s="70">
        <v>198</v>
      </c>
      <c r="H22" s="70">
        <v>174</v>
      </c>
      <c r="I22" s="70">
        <v>178</v>
      </c>
      <c r="J22" s="70">
        <v>179</v>
      </c>
      <c r="K22" s="70">
        <v>168</v>
      </c>
      <c r="L22" s="70">
        <v>166</v>
      </c>
      <c r="M22" s="71">
        <f t="shared" si="0"/>
        <v>1063</v>
      </c>
      <c r="N22" s="72">
        <v>48</v>
      </c>
      <c r="O22" s="71">
        <f t="shared" si="1"/>
        <v>1111</v>
      </c>
      <c r="P22" s="69"/>
      <c r="Q22" s="77">
        <f t="shared" si="7"/>
        <v>6</v>
      </c>
      <c r="R22" s="78">
        <f t="shared" si="2"/>
        <v>185.16666666666666</v>
      </c>
      <c r="S22" s="152" t="s">
        <v>4</v>
      </c>
      <c r="T22" s="73">
        <v>159</v>
      </c>
      <c r="U22" s="73">
        <v>215</v>
      </c>
      <c r="V22" s="73">
        <v>159</v>
      </c>
      <c r="W22" s="73">
        <v>178</v>
      </c>
      <c r="X22" s="73">
        <v>180</v>
      </c>
      <c r="Y22" s="73">
        <v>172</v>
      </c>
      <c r="Z22" s="74">
        <f t="shared" si="3"/>
        <v>1063</v>
      </c>
      <c r="AA22" s="75">
        <v>48</v>
      </c>
      <c r="AB22" s="74">
        <f t="shared" si="4"/>
        <v>2222</v>
      </c>
      <c r="AC22" s="76"/>
      <c r="AD22" s="77">
        <f t="shared" si="5"/>
        <v>12</v>
      </c>
      <c r="AE22" s="78">
        <f t="shared" si="6"/>
        <v>185.16666666666666</v>
      </c>
    </row>
    <row r="23" spans="1:31" ht="28.5" customHeight="1">
      <c r="A23" s="181" t="s">
        <v>15</v>
      </c>
      <c r="B23" s="40" t="s">
        <v>97</v>
      </c>
      <c r="C23" s="120" t="s">
        <v>246</v>
      </c>
      <c r="D23" s="81" t="s">
        <v>202</v>
      </c>
      <c r="E23" s="130">
        <v>100392</v>
      </c>
      <c r="F23" s="152" t="s">
        <v>3</v>
      </c>
      <c r="G23" s="70">
        <v>180</v>
      </c>
      <c r="H23" s="70">
        <v>217</v>
      </c>
      <c r="I23" s="70">
        <v>175</v>
      </c>
      <c r="J23" s="70">
        <v>174</v>
      </c>
      <c r="K23" s="70">
        <v>192</v>
      </c>
      <c r="L23" s="70">
        <v>182</v>
      </c>
      <c r="M23" s="71">
        <f t="shared" si="0"/>
        <v>1120</v>
      </c>
      <c r="N23" s="72">
        <v>24</v>
      </c>
      <c r="O23" s="71">
        <f t="shared" si="1"/>
        <v>1144</v>
      </c>
      <c r="P23" s="69"/>
      <c r="Q23" s="77">
        <f t="shared" si="7"/>
        <v>6</v>
      </c>
      <c r="R23" s="78">
        <f t="shared" si="2"/>
        <v>190.66666666666666</v>
      </c>
      <c r="S23" s="152" t="s">
        <v>4</v>
      </c>
      <c r="T23" s="73">
        <v>164</v>
      </c>
      <c r="U23" s="73">
        <v>153</v>
      </c>
      <c r="V23" s="73">
        <v>180</v>
      </c>
      <c r="W23" s="73">
        <v>166</v>
      </c>
      <c r="X23" s="73">
        <v>134</v>
      </c>
      <c r="Y23" s="73">
        <v>152</v>
      </c>
      <c r="Z23" s="74">
        <f t="shared" si="3"/>
        <v>949</v>
      </c>
      <c r="AA23" s="75">
        <v>24</v>
      </c>
      <c r="AB23" s="74">
        <f t="shared" si="4"/>
        <v>2117</v>
      </c>
      <c r="AC23" s="76"/>
      <c r="AD23" s="77">
        <f t="shared" si="5"/>
        <v>12</v>
      </c>
      <c r="AE23" s="78">
        <f t="shared" si="6"/>
        <v>176.41666666666666</v>
      </c>
    </row>
    <row r="24" spans="1:31" ht="28.5" customHeight="1">
      <c r="A24" s="181" t="s">
        <v>16</v>
      </c>
      <c r="B24" s="40" t="s">
        <v>123</v>
      </c>
      <c r="C24" s="120" t="s">
        <v>252</v>
      </c>
      <c r="D24" s="81" t="s">
        <v>214</v>
      </c>
      <c r="E24" s="130">
        <v>50274</v>
      </c>
      <c r="F24" s="152" t="s">
        <v>3</v>
      </c>
      <c r="G24" s="70">
        <v>193</v>
      </c>
      <c r="H24" s="70">
        <v>179</v>
      </c>
      <c r="I24" s="70">
        <v>156</v>
      </c>
      <c r="J24" s="70">
        <v>176</v>
      </c>
      <c r="K24" s="70">
        <v>146</v>
      </c>
      <c r="L24" s="70">
        <v>192</v>
      </c>
      <c r="M24" s="71">
        <f t="shared" si="0"/>
        <v>1042</v>
      </c>
      <c r="N24" s="72">
        <v>48</v>
      </c>
      <c r="O24" s="71">
        <f t="shared" si="1"/>
        <v>1090</v>
      </c>
      <c r="P24" s="69"/>
      <c r="Q24" s="77">
        <f t="shared" si="7"/>
        <v>6</v>
      </c>
      <c r="R24" s="78">
        <f t="shared" si="2"/>
        <v>181.66666666666666</v>
      </c>
      <c r="S24" s="152" t="s">
        <v>4</v>
      </c>
      <c r="T24" s="73"/>
      <c r="U24" s="73"/>
      <c r="V24" s="73"/>
      <c r="W24" s="73"/>
      <c r="X24" s="73"/>
      <c r="Y24" s="73"/>
      <c r="Z24" s="74">
        <f t="shared" si="3"/>
        <v>0</v>
      </c>
      <c r="AA24" s="75"/>
      <c r="AB24" s="74">
        <f t="shared" si="4"/>
        <v>1090</v>
      </c>
      <c r="AC24" s="76"/>
      <c r="AD24" s="77">
        <f t="shared" si="5"/>
        <v>6</v>
      </c>
      <c r="AE24" s="78">
        <f t="shared" si="6"/>
        <v>181.66666666666666</v>
      </c>
    </row>
    <row r="25" spans="1:31" ht="28.5" customHeight="1">
      <c r="A25" s="181" t="s">
        <v>17</v>
      </c>
      <c r="B25" s="40" t="s">
        <v>123</v>
      </c>
      <c r="C25" s="120" t="s">
        <v>40</v>
      </c>
      <c r="D25" s="81" t="s">
        <v>216</v>
      </c>
      <c r="E25" s="130">
        <v>10289</v>
      </c>
      <c r="F25" s="152" t="s">
        <v>3</v>
      </c>
      <c r="G25" s="70">
        <v>154</v>
      </c>
      <c r="H25" s="70">
        <v>158</v>
      </c>
      <c r="I25" s="70">
        <v>201</v>
      </c>
      <c r="J25" s="70">
        <v>186</v>
      </c>
      <c r="K25" s="70">
        <v>192</v>
      </c>
      <c r="L25" s="70">
        <v>149</v>
      </c>
      <c r="M25" s="71">
        <f t="shared" si="0"/>
        <v>1040</v>
      </c>
      <c r="N25" s="72">
        <v>48</v>
      </c>
      <c r="O25" s="71">
        <f t="shared" si="1"/>
        <v>1088</v>
      </c>
      <c r="P25" s="69"/>
      <c r="Q25" s="77">
        <f t="shared" si="7"/>
        <v>6</v>
      </c>
      <c r="R25" s="78">
        <f t="shared" si="2"/>
        <v>181.33333333333334</v>
      </c>
      <c r="S25" s="152" t="s">
        <v>4</v>
      </c>
      <c r="T25" s="73"/>
      <c r="U25" s="73"/>
      <c r="V25" s="73"/>
      <c r="W25" s="73"/>
      <c r="X25" s="73"/>
      <c r="Y25" s="73"/>
      <c r="Z25" s="74">
        <f t="shared" si="3"/>
        <v>0</v>
      </c>
      <c r="AA25" s="75"/>
      <c r="AB25" s="74">
        <f t="shared" si="4"/>
        <v>1088</v>
      </c>
      <c r="AC25" s="76"/>
      <c r="AD25" s="77">
        <f t="shared" si="5"/>
        <v>6</v>
      </c>
      <c r="AE25" s="78">
        <f t="shared" si="6"/>
        <v>181.33333333333334</v>
      </c>
    </row>
    <row r="26" spans="1:31" ht="28.5" customHeight="1">
      <c r="A26" s="181" t="s">
        <v>18</v>
      </c>
      <c r="B26" s="40" t="s">
        <v>97</v>
      </c>
      <c r="C26" s="120" t="s">
        <v>41</v>
      </c>
      <c r="D26" s="81" t="s">
        <v>204</v>
      </c>
      <c r="E26" s="130">
        <v>150574</v>
      </c>
      <c r="F26" s="152" t="s">
        <v>3</v>
      </c>
      <c r="G26" s="70">
        <v>184</v>
      </c>
      <c r="H26" s="70">
        <v>172</v>
      </c>
      <c r="I26" s="70">
        <v>163</v>
      </c>
      <c r="J26" s="70">
        <v>149</v>
      </c>
      <c r="K26" s="70">
        <v>213</v>
      </c>
      <c r="L26" s="70">
        <v>180</v>
      </c>
      <c r="M26" s="71">
        <f t="shared" si="0"/>
        <v>1061</v>
      </c>
      <c r="N26" s="72">
        <v>24</v>
      </c>
      <c r="O26" s="71">
        <f t="shared" si="1"/>
        <v>1085</v>
      </c>
      <c r="P26" s="69"/>
      <c r="Q26" s="77">
        <f t="shared" si="7"/>
        <v>6</v>
      </c>
      <c r="R26" s="78">
        <f t="shared" si="2"/>
        <v>180.83333333333334</v>
      </c>
      <c r="S26" s="152" t="s">
        <v>4</v>
      </c>
      <c r="T26" s="73"/>
      <c r="U26" s="73"/>
      <c r="V26" s="73"/>
      <c r="W26" s="73"/>
      <c r="X26" s="73"/>
      <c r="Y26" s="73"/>
      <c r="Z26" s="74">
        <f t="shared" si="3"/>
        <v>0</v>
      </c>
      <c r="AA26" s="75"/>
      <c r="AB26" s="74">
        <f t="shared" si="4"/>
        <v>1085</v>
      </c>
      <c r="AC26" s="76"/>
      <c r="AD26" s="77">
        <f t="shared" si="5"/>
        <v>6</v>
      </c>
      <c r="AE26" s="78">
        <f t="shared" si="6"/>
        <v>180.83333333333334</v>
      </c>
    </row>
    <row r="27" spans="1:31" ht="28.5" customHeight="1">
      <c r="A27" s="181" t="s">
        <v>19</v>
      </c>
      <c r="B27" s="40" t="s">
        <v>123</v>
      </c>
      <c r="C27" s="120" t="s">
        <v>40</v>
      </c>
      <c r="D27" s="81" t="s">
        <v>215</v>
      </c>
      <c r="E27" s="130">
        <v>10277</v>
      </c>
      <c r="F27" s="152" t="s">
        <v>3</v>
      </c>
      <c r="G27" s="70">
        <v>177</v>
      </c>
      <c r="H27" s="70">
        <v>137</v>
      </c>
      <c r="I27" s="70">
        <v>174</v>
      </c>
      <c r="J27" s="70">
        <v>127</v>
      </c>
      <c r="K27" s="70">
        <v>196</v>
      </c>
      <c r="L27" s="70">
        <v>175</v>
      </c>
      <c r="M27" s="71">
        <f t="shared" si="0"/>
        <v>986</v>
      </c>
      <c r="N27" s="72">
        <v>48</v>
      </c>
      <c r="O27" s="71">
        <f t="shared" si="1"/>
        <v>1034</v>
      </c>
      <c r="P27" s="69"/>
      <c r="Q27" s="77">
        <f t="shared" si="7"/>
        <v>6</v>
      </c>
      <c r="R27" s="78">
        <f t="shared" si="2"/>
        <v>172.33333333333334</v>
      </c>
      <c r="S27" s="152" t="s">
        <v>4</v>
      </c>
      <c r="T27" s="73"/>
      <c r="U27" s="73"/>
      <c r="V27" s="73"/>
      <c r="W27" s="73"/>
      <c r="X27" s="73"/>
      <c r="Y27" s="73"/>
      <c r="Z27" s="74">
        <f t="shared" si="3"/>
        <v>0</v>
      </c>
      <c r="AA27" s="75"/>
      <c r="AB27" s="74">
        <f t="shared" si="4"/>
        <v>1034</v>
      </c>
      <c r="AC27" s="76"/>
      <c r="AD27" s="77">
        <f t="shared" si="5"/>
        <v>6</v>
      </c>
      <c r="AE27" s="78">
        <f t="shared" si="6"/>
        <v>172.33333333333334</v>
      </c>
    </row>
    <row r="28" spans="1:31" ht="28.5" customHeight="1">
      <c r="A28" s="181" t="s">
        <v>20</v>
      </c>
      <c r="B28" s="40" t="s">
        <v>123</v>
      </c>
      <c r="C28" s="120" t="s">
        <v>246</v>
      </c>
      <c r="D28" s="81" t="s">
        <v>213</v>
      </c>
      <c r="E28" s="130">
        <v>100337</v>
      </c>
      <c r="F28" s="152" t="s">
        <v>3</v>
      </c>
      <c r="G28" s="70">
        <v>138</v>
      </c>
      <c r="H28" s="70">
        <v>173</v>
      </c>
      <c r="I28" s="70">
        <v>198</v>
      </c>
      <c r="J28" s="70">
        <v>168</v>
      </c>
      <c r="K28" s="70">
        <v>144</v>
      </c>
      <c r="L28" s="70">
        <v>162</v>
      </c>
      <c r="M28" s="71">
        <f t="shared" si="0"/>
        <v>983</v>
      </c>
      <c r="N28" s="72">
        <v>48</v>
      </c>
      <c r="O28" s="71">
        <f t="shared" si="1"/>
        <v>1031</v>
      </c>
      <c r="P28" s="69"/>
      <c r="Q28" s="77">
        <f t="shared" si="7"/>
        <v>6</v>
      </c>
      <c r="R28" s="78">
        <f t="shared" si="2"/>
        <v>171.83333333333334</v>
      </c>
      <c r="S28" s="152" t="s">
        <v>4</v>
      </c>
      <c r="T28" s="73"/>
      <c r="U28" s="73"/>
      <c r="V28" s="73"/>
      <c r="W28" s="73"/>
      <c r="X28" s="73"/>
      <c r="Y28" s="73"/>
      <c r="Z28" s="74">
        <f t="shared" si="3"/>
        <v>0</v>
      </c>
      <c r="AA28" s="75"/>
      <c r="AB28" s="74">
        <f t="shared" si="4"/>
        <v>1031</v>
      </c>
      <c r="AC28" s="76"/>
      <c r="AD28" s="77">
        <f t="shared" si="5"/>
        <v>6</v>
      </c>
      <c r="AE28" s="78">
        <f t="shared" si="6"/>
        <v>171.83333333333334</v>
      </c>
    </row>
    <row r="29" spans="1:31" ht="28.5" customHeight="1">
      <c r="A29" s="181" t="s">
        <v>21</v>
      </c>
      <c r="B29" s="40" t="s">
        <v>123</v>
      </c>
      <c r="C29" s="120" t="s">
        <v>246</v>
      </c>
      <c r="D29" s="81" t="s">
        <v>206</v>
      </c>
      <c r="E29" s="130">
        <v>100382</v>
      </c>
      <c r="F29" s="152" t="s">
        <v>3</v>
      </c>
      <c r="G29" s="70">
        <v>154</v>
      </c>
      <c r="H29" s="70">
        <v>151</v>
      </c>
      <c r="I29" s="70">
        <v>138</v>
      </c>
      <c r="J29" s="70">
        <v>148</v>
      </c>
      <c r="K29" s="70">
        <v>170</v>
      </c>
      <c r="L29" s="70">
        <v>155</v>
      </c>
      <c r="M29" s="71">
        <f t="shared" si="0"/>
        <v>916</v>
      </c>
      <c r="N29" s="72">
        <v>48</v>
      </c>
      <c r="O29" s="71">
        <f t="shared" si="1"/>
        <v>964</v>
      </c>
      <c r="P29" s="69"/>
      <c r="Q29" s="77">
        <f t="shared" si="7"/>
        <v>6</v>
      </c>
      <c r="R29" s="78">
        <f t="shared" si="2"/>
        <v>160.66666666666666</v>
      </c>
      <c r="S29" s="152" t="s">
        <v>4</v>
      </c>
      <c r="T29" s="73"/>
      <c r="U29" s="73"/>
      <c r="V29" s="73"/>
      <c r="W29" s="73"/>
      <c r="X29" s="73"/>
      <c r="Y29" s="73"/>
      <c r="Z29" s="74">
        <f t="shared" si="3"/>
        <v>0</v>
      </c>
      <c r="AA29" s="75"/>
      <c r="AB29" s="74">
        <f t="shared" si="4"/>
        <v>964</v>
      </c>
      <c r="AC29" s="76"/>
      <c r="AD29" s="77">
        <f t="shared" si="5"/>
        <v>6</v>
      </c>
      <c r="AE29" s="78">
        <f t="shared" si="6"/>
        <v>160.66666666666666</v>
      </c>
    </row>
    <row r="30" spans="1:31" ht="28.5" customHeight="1">
      <c r="A30" s="181" t="s">
        <v>22</v>
      </c>
      <c r="B30" s="40" t="s">
        <v>123</v>
      </c>
      <c r="C30" s="184" t="s">
        <v>40</v>
      </c>
      <c r="D30" s="26" t="s">
        <v>373</v>
      </c>
      <c r="E30" s="130">
        <v>10370</v>
      </c>
      <c r="F30" s="152" t="s">
        <v>3</v>
      </c>
      <c r="G30" s="70">
        <v>157</v>
      </c>
      <c r="H30" s="70">
        <v>123</v>
      </c>
      <c r="I30" s="70">
        <v>145</v>
      </c>
      <c r="J30" s="70">
        <v>164</v>
      </c>
      <c r="K30" s="70">
        <v>160</v>
      </c>
      <c r="L30" s="70">
        <v>165</v>
      </c>
      <c r="M30" s="71">
        <f t="shared" si="0"/>
        <v>914</v>
      </c>
      <c r="N30" s="72">
        <v>48</v>
      </c>
      <c r="O30" s="71">
        <f t="shared" si="1"/>
        <v>962</v>
      </c>
      <c r="P30" s="69"/>
      <c r="Q30" s="77">
        <f t="shared" si="7"/>
        <v>6</v>
      </c>
      <c r="R30" s="78">
        <f t="shared" si="2"/>
        <v>160.33333333333334</v>
      </c>
      <c r="S30" s="152" t="s">
        <v>4</v>
      </c>
      <c r="T30" s="73"/>
      <c r="U30" s="73"/>
      <c r="V30" s="73"/>
      <c r="W30" s="73"/>
      <c r="X30" s="73"/>
      <c r="Y30" s="73"/>
      <c r="Z30" s="74">
        <f t="shared" si="3"/>
        <v>0</v>
      </c>
      <c r="AA30" s="75"/>
      <c r="AB30" s="74">
        <f t="shared" si="4"/>
        <v>962</v>
      </c>
      <c r="AC30" s="76"/>
      <c r="AD30" s="77">
        <f t="shared" si="5"/>
        <v>6</v>
      </c>
      <c r="AE30" s="78">
        <f t="shared" si="6"/>
        <v>160.33333333333334</v>
      </c>
    </row>
    <row r="31" spans="1:31" ht="28.5" customHeight="1">
      <c r="A31" s="181" t="s">
        <v>23</v>
      </c>
      <c r="B31" s="40" t="s">
        <v>85</v>
      </c>
      <c r="C31" s="120" t="s">
        <v>40</v>
      </c>
      <c r="D31" s="81" t="s">
        <v>200</v>
      </c>
      <c r="E31" s="130"/>
      <c r="F31" s="152" t="s">
        <v>3</v>
      </c>
      <c r="G31" s="70">
        <v>153</v>
      </c>
      <c r="H31" s="70">
        <v>147</v>
      </c>
      <c r="I31" s="70">
        <v>155</v>
      </c>
      <c r="J31" s="70">
        <v>139</v>
      </c>
      <c r="K31" s="70">
        <v>136</v>
      </c>
      <c r="L31" s="70">
        <v>129</v>
      </c>
      <c r="M31" s="71">
        <f t="shared" si="0"/>
        <v>859</v>
      </c>
      <c r="N31" s="72"/>
      <c r="O31" s="71">
        <f t="shared" si="1"/>
        <v>859</v>
      </c>
      <c r="P31" s="69"/>
      <c r="Q31" s="77">
        <f t="shared" si="7"/>
        <v>6</v>
      </c>
      <c r="R31" s="78">
        <f t="shared" si="2"/>
        <v>143.16666666666666</v>
      </c>
      <c r="S31" s="152" t="s">
        <v>4</v>
      </c>
      <c r="T31" s="73"/>
      <c r="U31" s="73"/>
      <c r="V31" s="73"/>
      <c r="W31" s="73"/>
      <c r="X31" s="73"/>
      <c r="Y31" s="73"/>
      <c r="Z31" s="74">
        <f t="shared" si="3"/>
        <v>0</v>
      </c>
      <c r="AA31" s="75"/>
      <c r="AB31" s="74">
        <f t="shared" si="4"/>
        <v>859</v>
      </c>
      <c r="AC31" s="76"/>
      <c r="AD31" s="77">
        <f t="shared" si="5"/>
        <v>6</v>
      </c>
      <c r="AE31" s="78">
        <f t="shared" si="6"/>
        <v>143.16666666666666</v>
      </c>
    </row>
    <row r="32" spans="1:31" ht="28.5" customHeight="1">
      <c r="A32" s="31"/>
      <c r="C32" s="53"/>
      <c r="D32" s="58"/>
      <c r="E32" s="131"/>
      <c r="F32" s="33"/>
      <c r="G32" s="70"/>
      <c r="H32" s="70"/>
      <c r="I32" s="70"/>
      <c r="J32" s="70"/>
      <c r="K32" s="70"/>
      <c r="L32" s="70"/>
      <c r="M32" s="71">
        <f t="shared" si="0"/>
        <v>0</v>
      </c>
      <c r="N32" s="72"/>
      <c r="O32" s="71"/>
      <c r="P32" s="69"/>
      <c r="Q32" s="77">
        <f t="shared" si="7"/>
        <v>0</v>
      </c>
      <c r="R32" s="78"/>
      <c r="S32" s="33"/>
      <c r="T32" s="73"/>
      <c r="U32" s="73"/>
      <c r="V32" s="73"/>
      <c r="W32" s="73"/>
      <c r="X32" s="73"/>
      <c r="Y32" s="73"/>
      <c r="Z32" s="74">
        <f t="shared" si="3"/>
        <v>0</v>
      </c>
      <c r="AA32" s="75"/>
      <c r="AB32" s="74">
        <f t="shared" si="4"/>
        <v>0</v>
      </c>
      <c r="AC32" s="76"/>
      <c r="AD32" s="77">
        <f t="shared" si="5"/>
        <v>0</v>
      </c>
      <c r="AE32" s="78"/>
    </row>
    <row r="33" spans="1:31" ht="28.5" customHeight="1">
      <c r="A33" s="31"/>
      <c r="C33" s="4"/>
      <c r="D33" s="58"/>
      <c r="E33" s="131"/>
      <c r="F33" s="33"/>
      <c r="G33" s="70"/>
      <c r="H33" s="70"/>
      <c r="I33" s="70"/>
      <c r="J33" s="70"/>
      <c r="K33" s="70"/>
      <c r="L33" s="70"/>
      <c r="M33" s="71">
        <f t="shared" si="0"/>
        <v>0</v>
      </c>
      <c r="N33" s="72"/>
      <c r="O33" s="71"/>
      <c r="P33" s="69"/>
      <c r="Q33" s="77">
        <f t="shared" si="7"/>
        <v>0</v>
      </c>
      <c r="R33" s="78"/>
      <c r="S33" s="33"/>
      <c r="T33" s="73"/>
      <c r="U33" s="73"/>
      <c r="V33" s="73"/>
      <c r="W33" s="73"/>
      <c r="X33" s="73"/>
      <c r="Y33" s="73"/>
      <c r="Z33" s="74">
        <f t="shared" si="3"/>
        <v>0</v>
      </c>
      <c r="AA33" s="75"/>
      <c r="AB33" s="74">
        <f t="shared" si="4"/>
        <v>0</v>
      </c>
      <c r="AC33" s="76"/>
      <c r="AD33" s="77">
        <f t="shared" si="5"/>
        <v>0</v>
      </c>
      <c r="AE33" s="78"/>
    </row>
    <row r="34" spans="1:31" ht="28.5" customHeight="1">
      <c r="A34" s="31"/>
      <c r="D34" s="32"/>
      <c r="E34" s="131"/>
      <c r="F34" s="33"/>
      <c r="G34" s="70"/>
      <c r="H34" s="70"/>
      <c r="I34" s="70"/>
      <c r="J34" s="70"/>
      <c r="K34" s="70"/>
      <c r="L34" s="70"/>
      <c r="M34" s="71">
        <f t="shared" si="0"/>
        <v>0</v>
      </c>
      <c r="N34" s="72"/>
      <c r="O34" s="71">
        <f t="shared" si="1"/>
        <v>0</v>
      </c>
      <c r="P34" s="69"/>
      <c r="Q34" s="77">
        <f t="shared" si="7"/>
        <v>0</v>
      </c>
      <c r="R34" s="78"/>
      <c r="S34" s="33"/>
      <c r="T34" s="73"/>
      <c r="U34" s="73"/>
      <c r="V34" s="73"/>
      <c r="W34" s="73"/>
      <c r="X34" s="73"/>
      <c r="Y34" s="73"/>
      <c r="Z34" s="74">
        <f t="shared" si="3"/>
        <v>0</v>
      </c>
      <c r="AA34" s="75"/>
      <c r="AB34" s="74">
        <f t="shared" si="4"/>
        <v>0</v>
      </c>
      <c r="AC34" s="76"/>
      <c r="AD34" s="77">
        <f t="shared" si="5"/>
        <v>0</v>
      </c>
      <c r="AE34" s="78"/>
    </row>
    <row r="35" spans="1:31" ht="28.5" customHeight="1">
      <c r="A35" s="31"/>
      <c r="D35" s="32"/>
      <c r="E35" s="131"/>
      <c r="F35" s="33"/>
      <c r="G35" s="70"/>
      <c r="H35" s="70"/>
      <c r="I35" s="70"/>
      <c r="J35" s="70"/>
      <c r="K35" s="70"/>
      <c r="L35" s="70"/>
      <c r="M35" s="71">
        <f t="shared" si="0"/>
        <v>0</v>
      </c>
      <c r="N35" s="72"/>
      <c r="O35" s="71">
        <f t="shared" si="1"/>
        <v>0</v>
      </c>
      <c r="P35" s="69"/>
      <c r="Q35" s="77">
        <f t="shared" si="7"/>
        <v>0</v>
      </c>
      <c r="R35" s="78"/>
      <c r="S35" s="33"/>
      <c r="T35" s="73"/>
      <c r="U35" s="73"/>
      <c r="V35" s="73"/>
      <c r="W35" s="73"/>
      <c r="X35" s="73"/>
      <c r="Y35" s="73"/>
      <c r="Z35" s="74">
        <f t="shared" si="3"/>
        <v>0</v>
      </c>
      <c r="AA35" s="75"/>
      <c r="AB35" s="74">
        <f t="shared" si="4"/>
        <v>0</v>
      </c>
      <c r="AC35" s="76"/>
      <c r="AD35" s="77">
        <f t="shared" si="5"/>
        <v>0</v>
      </c>
      <c r="AE35" s="78"/>
    </row>
    <row r="36" spans="1:31" ht="28.5" customHeight="1">
      <c r="A36" s="31"/>
      <c r="D36" s="32"/>
      <c r="E36" s="131"/>
      <c r="F36" s="33"/>
      <c r="G36" s="70"/>
      <c r="H36" s="70"/>
      <c r="I36" s="70"/>
      <c r="J36" s="70"/>
      <c r="K36" s="70"/>
      <c r="L36" s="70"/>
      <c r="M36" s="71">
        <f t="shared" si="0"/>
        <v>0</v>
      </c>
      <c r="N36" s="72"/>
      <c r="O36" s="71">
        <f t="shared" si="1"/>
        <v>0</v>
      </c>
      <c r="P36" s="69"/>
      <c r="Q36" s="77">
        <f t="shared" si="7"/>
        <v>0</v>
      </c>
      <c r="R36" s="78"/>
      <c r="S36" s="33"/>
      <c r="T36" s="73"/>
      <c r="U36" s="73"/>
      <c r="V36" s="73"/>
      <c r="W36" s="73"/>
      <c r="X36" s="73"/>
      <c r="Y36" s="73"/>
      <c r="Z36" s="74">
        <f t="shared" si="3"/>
        <v>0</v>
      </c>
      <c r="AA36" s="75"/>
      <c r="AB36" s="74">
        <f t="shared" si="4"/>
        <v>0</v>
      </c>
      <c r="AC36" s="76"/>
      <c r="AD36" s="77">
        <f t="shared" si="5"/>
        <v>0</v>
      </c>
      <c r="AE36" s="78"/>
    </row>
    <row r="37" spans="1:31" ht="28.5" customHeight="1">
      <c r="A37" s="31"/>
      <c r="D37" s="32"/>
      <c r="E37" s="131"/>
      <c r="F37" s="33"/>
      <c r="G37" s="70"/>
      <c r="H37" s="70"/>
      <c r="I37" s="70"/>
      <c r="J37" s="70"/>
      <c r="K37" s="70"/>
      <c r="L37" s="70"/>
      <c r="M37" s="71">
        <f t="shared" si="0"/>
        <v>0</v>
      </c>
      <c r="N37" s="72"/>
      <c r="O37" s="71">
        <f t="shared" si="1"/>
        <v>0</v>
      </c>
      <c r="P37" s="69"/>
      <c r="Q37" s="77">
        <f t="shared" si="7"/>
        <v>0</v>
      </c>
      <c r="R37" s="78"/>
      <c r="S37" s="33"/>
      <c r="T37" s="73"/>
      <c r="U37" s="73"/>
      <c r="V37" s="73"/>
      <c r="W37" s="73"/>
      <c r="X37" s="73"/>
      <c r="Y37" s="73"/>
      <c r="Z37" s="74">
        <f t="shared" si="3"/>
        <v>0</v>
      </c>
      <c r="AA37" s="75"/>
      <c r="AB37" s="74">
        <f t="shared" si="4"/>
        <v>0</v>
      </c>
      <c r="AC37" s="76"/>
      <c r="AD37" s="77">
        <f t="shared" si="5"/>
        <v>0</v>
      </c>
      <c r="AE37" s="78"/>
    </row>
    <row r="38" spans="1:31" ht="28.5" customHeight="1">
      <c r="A38" s="31"/>
      <c r="D38" s="32"/>
      <c r="E38" s="131"/>
      <c r="F38" s="33"/>
      <c r="G38" s="70"/>
      <c r="H38" s="70"/>
      <c r="I38" s="70"/>
      <c r="J38" s="70"/>
      <c r="K38" s="70"/>
      <c r="L38" s="70"/>
      <c r="M38" s="71">
        <f t="shared" si="0"/>
        <v>0</v>
      </c>
      <c r="N38" s="72"/>
      <c r="O38" s="71">
        <f t="shared" si="1"/>
        <v>0</v>
      </c>
      <c r="P38" s="69"/>
      <c r="Q38" s="77">
        <f t="shared" si="7"/>
        <v>0</v>
      </c>
      <c r="R38" s="78"/>
      <c r="S38" s="33"/>
      <c r="T38" s="73"/>
      <c r="U38" s="73"/>
      <c r="V38" s="73"/>
      <c r="W38" s="73"/>
      <c r="X38" s="73"/>
      <c r="Y38" s="73"/>
      <c r="Z38" s="74">
        <f t="shared" si="3"/>
        <v>0</v>
      </c>
      <c r="AA38" s="75"/>
      <c r="AB38" s="74">
        <f t="shared" si="4"/>
        <v>0</v>
      </c>
      <c r="AC38" s="76"/>
      <c r="AD38" s="77">
        <f t="shared" si="5"/>
        <v>0</v>
      </c>
      <c r="AE38" s="78"/>
    </row>
    <row r="39" spans="1:31" ht="28.5" customHeight="1">
      <c r="A39" s="31"/>
      <c r="D39" s="32"/>
      <c r="E39" s="131"/>
      <c r="F39" s="33"/>
      <c r="G39" s="70"/>
      <c r="H39" s="70"/>
      <c r="I39" s="70"/>
      <c r="J39" s="70"/>
      <c r="K39" s="70"/>
      <c r="L39" s="70"/>
      <c r="M39" s="71">
        <f t="shared" si="0"/>
        <v>0</v>
      </c>
      <c r="N39" s="72"/>
      <c r="O39" s="71">
        <f t="shared" si="1"/>
        <v>0</v>
      </c>
      <c r="P39" s="69"/>
      <c r="Q39" s="77">
        <f t="shared" si="7"/>
        <v>0</v>
      </c>
      <c r="R39" s="78"/>
      <c r="S39" s="33"/>
      <c r="T39" s="73"/>
      <c r="U39" s="73"/>
      <c r="V39" s="73"/>
      <c r="W39" s="73"/>
      <c r="X39" s="73"/>
      <c r="Y39" s="73"/>
      <c r="Z39" s="74">
        <f t="shared" si="3"/>
        <v>0</v>
      </c>
      <c r="AA39" s="75"/>
      <c r="AB39" s="74">
        <f t="shared" si="4"/>
        <v>0</v>
      </c>
      <c r="AC39" s="76"/>
      <c r="AD39" s="77">
        <f t="shared" si="5"/>
        <v>0</v>
      </c>
      <c r="AE39" s="78"/>
    </row>
    <row r="40" spans="1:31" ht="28.5" customHeight="1">
      <c r="A40" s="31"/>
      <c r="D40" s="32"/>
      <c r="E40" s="131"/>
      <c r="F40" s="33"/>
      <c r="G40" s="70"/>
      <c r="H40" s="70"/>
      <c r="I40" s="70"/>
      <c r="J40" s="70"/>
      <c r="K40" s="70"/>
      <c r="L40" s="70"/>
      <c r="M40" s="71">
        <f t="shared" si="0"/>
        <v>0</v>
      </c>
      <c r="N40" s="72"/>
      <c r="O40" s="71">
        <f t="shared" si="1"/>
        <v>0</v>
      </c>
      <c r="P40" s="69"/>
      <c r="Q40" s="77">
        <f t="shared" si="7"/>
        <v>0</v>
      </c>
      <c r="R40" s="78"/>
      <c r="S40" s="33"/>
      <c r="T40" s="73"/>
      <c r="U40" s="73"/>
      <c r="V40" s="73"/>
      <c r="W40" s="73"/>
      <c r="X40" s="73"/>
      <c r="Y40" s="73"/>
      <c r="Z40" s="74">
        <f t="shared" si="3"/>
        <v>0</v>
      </c>
      <c r="AA40" s="75"/>
      <c r="AB40" s="74">
        <f t="shared" si="4"/>
        <v>0</v>
      </c>
      <c r="AC40" s="76"/>
      <c r="AD40" s="77">
        <f t="shared" si="5"/>
        <v>0</v>
      </c>
      <c r="AE40" s="78"/>
    </row>
    <row r="41" spans="1:31" ht="28.5" customHeight="1">
      <c r="A41" s="31"/>
      <c r="D41" s="32"/>
      <c r="E41" s="131"/>
      <c r="F41" s="33"/>
      <c r="G41" s="70"/>
      <c r="H41" s="70"/>
      <c r="I41" s="70"/>
      <c r="J41" s="70"/>
      <c r="K41" s="70"/>
      <c r="L41" s="70"/>
      <c r="M41" s="71">
        <f t="shared" si="0"/>
        <v>0</v>
      </c>
      <c r="N41" s="72"/>
      <c r="O41" s="71">
        <f t="shared" si="1"/>
        <v>0</v>
      </c>
      <c r="P41" s="69"/>
      <c r="Q41" s="77">
        <f t="shared" si="7"/>
        <v>0</v>
      </c>
      <c r="R41" s="78"/>
      <c r="S41" s="33"/>
      <c r="T41" s="73"/>
      <c r="U41" s="73"/>
      <c r="V41" s="73"/>
      <c r="W41" s="73"/>
      <c r="X41" s="73"/>
      <c r="Y41" s="73"/>
      <c r="Z41" s="74">
        <f t="shared" si="3"/>
        <v>0</v>
      </c>
      <c r="AA41" s="75"/>
      <c r="AB41" s="74">
        <f t="shared" si="4"/>
        <v>0</v>
      </c>
      <c r="AC41" s="76"/>
      <c r="AD41" s="77">
        <f t="shared" si="5"/>
        <v>0</v>
      </c>
      <c r="AE41" s="78"/>
    </row>
    <row r="42" spans="1:31" ht="28.5" customHeight="1">
      <c r="A42" s="31"/>
      <c r="D42" s="32"/>
      <c r="E42" s="131"/>
      <c r="F42" s="33"/>
      <c r="G42" s="70"/>
      <c r="H42" s="70"/>
      <c r="I42" s="70"/>
      <c r="J42" s="70"/>
      <c r="K42" s="70"/>
      <c r="L42" s="70"/>
      <c r="M42" s="71">
        <f t="shared" si="0"/>
        <v>0</v>
      </c>
      <c r="N42" s="72"/>
      <c r="O42" s="71">
        <f t="shared" si="1"/>
        <v>0</v>
      </c>
      <c r="P42" s="69"/>
      <c r="Q42" s="77">
        <f t="shared" si="7"/>
        <v>0</v>
      </c>
      <c r="R42" s="78"/>
      <c r="S42" s="33"/>
      <c r="T42" s="73"/>
      <c r="U42" s="73"/>
      <c r="V42" s="73"/>
      <c r="W42" s="73"/>
      <c r="X42" s="73"/>
      <c r="Y42" s="73"/>
      <c r="Z42" s="74">
        <f t="shared" si="3"/>
        <v>0</v>
      </c>
      <c r="AA42" s="75"/>
      <c r="AB42" s="74">
        <f t="shared" si="4"/>
        <v>0</v>
      </c>
      <c r="AC42" s="76"/>
      <c r="AD42" s="77">
        <f t="shared" si="5"/>
        <v>0</v>
      </c>
      <c r="AE42" s="78"/>
    </row>
    <row r="43" spans="1:31" ht="28.5" customHeight="1">
      <c r="A43" s="31"/>
      <c r="D43" s="32"/>
      <c r="E43" s="131"/>
      <c r="F43" s="33"/>
      <c r="G43" s="70"/>
      <c r="H43" s="70"/>
      <c r="I43" s="70"/>
      <c r="J43" s="70"/>
      <c r="K43" s="70"/>
      <c r="L43" s="70"/>
      <c r="M43" s="71">
        <f t="shared" si="0"/>
        <v>0</v>
      </c>
      <c r="N43" s="72"/>
      <c r="O43" s="71">
        <f t="shared" si="1"/>
        <v>0</v>
      </c>
      <c r="P43" s="69"/>
      <c r="Q43" s="77">
        <f t="shared" si="7"/>
        <v>0</v>
      </c>
      <c r="R43" s="78"/>
      <c r="S43" s="33"/>
      <c r="T43" s="73"/>
      <c r="U43" s="73"/>
      <c r="V43" s="73"/>
      <c r="W43" s="73"/>
      <c r="X43" s="73"/>
      <c r="Y43" s="73"/>
      <c r="Z43" s="74">
        <f t="shared" si="3"/>
        <v>0</v>
      </c>
      <c r="AA43" s="75"/>
      <c r="AB43" s="74">
        <f t="shared" si="4"/>
        <v>0</v>
      </c>
      <c r="AC43" s="76"/>
      <c r="AD43" s="77">
        <f t="shared" si="5"/>
        <v>0</v>
      </c>
      <c r="AE43" s="78"/>
    </row>
    <row r="44" spans="1:31" ht="28.5" customHeight="1">
      <c r="A44" s="31"/>
      <c r="D44" s="32"/>
      <c r="E44" s="131"/>
      <c r="F44" s="33"/>
      <c r="G44" s="70"/>
      <c r="H44" s="70"/>
      <c r="I44" s="70"/>
      <c r="J44" s="70"/>
      <c r="K44" s="70"/>
      <c r="L44" s="70"/>
      <c r="M44" s="71">
        <f t="shared" si="0"/>
        <v>0</v>
      </c>
      <c r="N44" s="72"/>
      <c r="O44" s="71">
        <f t="shared" si="1"/>
        <v>0</v>
      </c>
      <c r="P44" s="69"/>
      <c r="Q44" s="77">
        <f t="shared" si="7"/>
        <v>0</v>
      </c>
      <c r="R44" s="78"/>
      <c r="S44" s="33"/>
      <c r="T44" s="73"/>
      <c r="U44" s="73"/>
      <c r="V44" s="73"/>
      <c r="W44" s="73"/>
      <c r="X44" s="73"/>
      <c r="Y44" s="73"/>
      <c r="Z44" s="74">
        <f t="shared" si="3"/>
        <v>0</v>
      </c>
      <c r="AA44" s="75"/>
      <c r="AB44" s="74">
        <f t="shared" si="4"/>
        <v>0</v>
      </c>
      <c r="AC44" s="76"/>
      <c r="AD44" s="77">
        <f t="shared" si="5"/>
        <v>0</v>
      </c>
      <c r="AE44" s="78"/>
    </row>
  </sheetData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72" r:id="rId1"/>
  <headerFooter alignWithMargins="0">
    <oddFooter>&amp;LSeite &amp;P von &amp;N&amp;CAuswertung: ABV Hallstadt
www.ABV-Raubritter.de&amp;RDruckdatum: &amp;D, &amp;T</oddFooter>
  </headerFooter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showZeros="0" zoomScale="80" zoomScaleNormal="80" workbookViewId="0" topLeftCell="L20">
      <selection activeCell="AJ24" sqref="AJ24"/>
    </sheetView>
  </sheetViews>
  <sheetFormatPr defaultColWidth="11.421875" defaultRowHeight="12.75"/>
  <cols>
    <col min="1" max="1" width="4.00390625" style="0" customWidth="1"/>
    <col min="2" max="2" width="3.421875" style="0" customWidth="1"/>
    <col min="3" max="3" width="11.00390625" style="0" bestFit="1" customWidth="1"/>
    <col min="4" max="4" width="19.8515625" style="0" bestFit="1" customWidth="1"/>
    <col min="5" max="5" width="9.8515625" style="0" customWidth="1"/>
    <col min="6" max="6" width="9.421875" style="0" customWidth="1"/>
    <col min="7" max="11" width="5.140625" style="0" customWidth="1"/>
    <col min="12" max="12" width="5.00390625" style="0" customWidth="1"/>
    <col min="13" max="13" width="6.421875" style="0" customWidth="1"/>
    <col min="14" max="14" width="4.00390625" style="0" customWidth="1"/>
    <col min="15" max="15" width="7.7109375" style="0" bestFit="1" customWidth="1"/>
    <col min="16" max="16" width="1.8515625" style="0" customWidth="1"/>
    <col min="17" max="17" width="4.00390625" style="0" bestFit="1" customWidth="1"/>
    <col min="18" max="18" width="9.7109375" style="0" customWidth="1"/>
    <col min="19" max="19" width="9.57421875" style="0" bestFit="1" customWidth="1"/>
    <col min="20" max="25" width="5.140625" style="0" customWidth="1"/>
    <col min="26" max="26" width="6.421875" style="0" customWidth="1"/>
    <col min="27" max="27" width="5.140625" style="0" customWidth="1"/>
    <col min="28" max="28" width="6.421875" style="0" customWidth="1"/>
    <col min="29" max="29" width="1.8515625" style="0" bestFit="1" customWidth="1"/>
    <col min="30" max="30" width="3.8515625" style="0" customWidth="1"/>
    <col min="31" max="31" width="11.140625" style="0" bestFit="1" customWidth="1"/>
  </cols>
  <sheetData>
    <row r="1" spans="1:18" ht="13.5" thickBot="1">
      <c r="A1" s="1"/>
      <c r="B1" s="2"/>
      <c r="C1" s="2"/>
      <c r="E1" s="34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18" ht="9" customHeight="1" thickTop="1">
      <c r="A2" s="5"/>
      <c r="B2" s="6"/>
      <c r="C2" s="6"/>
      <c r="D2" s="7"/>
      <c r="E2" s="45"/>
      <c r="F2" s="7"/>
      <c r="G2" s="7"/>
      <c r="H2" s="6"/>
      <c r="I2" s="6"/>
      <c r="J2" s="6"/>
      <c r="K2" s="6"/>
      <c r="L2" s="6"/>
      <c r="M2" s="7"/>
      <c r="N2" s="7"/>
      <c r="O2" s="7"/>
      <c r="P2" s="7"/>
      <c r="Q2" s="7"/>
      <c r="R2" s="7"/>
    </row>
    <row r="3" spans="1:31" ht="18">
      <c r="A3" s="48" t="s">
        <v>80</v>
      </c>
      <c r="B3" s="128"/>
      <c r="C3" s="128"/>
      <c r="D3" s="125"/>
      <c r="E3" s="125"/>
      <c r="F3" s="125"/>
      <c r="G3" s="52"/>
      <c r="H3" s="52"/>
      <c r="I3" s="52"/>
      <c r="J3" s="52"/>
      <c r="K3" s="52"/>
      <c r="L3" s="52"/>
      <c r="M3" s="128"/>
      <c r="N3" s="128"/>
      <c r="O3" s="52"/>
      <c r="P3" s="125"/>
      <c r="Q3" s="128"/>
      <c r="R3" s="125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5.75">
      <c r="A4" s="12" t="s">
        <v>0</v>
      </c>
      <c r="B4" s="14"/>
      <c r="C4" s="14"/>
      <c r="D4" s="126"/>
      <c r="E4" s="126"/>
      <c r="F4" s="11"/>
      <c r="G4" s="11"/>
      <c r="H4" s="11"/>
      <c r="I4" s="11"/>
      <c r="J4" s="11"/>
      <c r="K4" s="11"/>
      <c r="L4" s="14"/>
      <c r="M4" s="14"/>
      <c r="N4" s="11"/>
      <c r="O4" s="126"/>
      <c r="P4" s="14"/>
      <c r="Q4" s="126"/>
      <c r="R4" s="1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ht="15.75">
      <c r="A5" s="1"/>
      <c r="B5" s="180"/>
      <c r="C5" s="180"/>
      <c r="D5" s="13"/>
      <c r="E5" s="55"/>
      <c r="F5" s="55" t="s">
        <v>259</v>
      </c>
      <c r="G5" s="55"/>
      <c r="H5" s="128"/>
      <c r="I5" s="128"/>
      <c r="J5" s="180"/>
      <c r="K5" s="180"/>
      <c r="L5" s="180"/>
      <c r="M5" s="180"/>
      <c r="N5" s="180"/>
      <c r="O5" s="180"/>
      <c r="P5" s="180"/>
      <c r="Q5" s="14"/>
      <c r="R5" s="14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ht="16.5">
      <c r="A6" s="15" t="s">
        <v>81</v>
      </c>
      <c r="B6" s="43"/>
      <c r="C6" s="43"/>
      <c r="D6" s="17"/>
      <c r="E6" s="46"/>
      <c r="F6" s="54"/>
      <c r="G6" s="19"/>
      <c r="H6" s="13"/>
      <c r="I6" s="14"/>
      <c r="J6" s="14"/>
      <c r="K6" s="14"/>
      <c r="L6" s="14"/>
      <c r="M6" s="20"/>
      <c r="N6" s="20"/>
      <c r="O6" s="40"/>
      <c r="P6" s="40"/>
      <c r="Q6" s="40"/>
      <c r="R6" s="20" t="s">
        <v>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9" customHeight="1" thickBot="1">
      <c r="A7" s="22"/>
      <c r="B7" s="129"/>
      <c r="C7" s="129"/>
      <c r="D7" s="154"/>
      <c r="E7" s="127"/>
      <c r="F7" s="154"/>
      <c r="G7" s="154"/>
      <c r="H7" s="129"/>
      <c r="I7" s="129"/>
      <c r="J7" s="129"/>
      <c r="K7" s="129"/>
      <c r="L7" s="129"/>
      <c r="M7" s="154"/>
      <c r="N7" s="154"/>
      <c r="O7" s="154"/>
      <c r="P7" s="154"/>
      <c r="Q7" s="154"/>
      <c r="R7" s="154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ht="9" customHeight="1" thickTop="1">
      <c r="A8" s="1"/>
      <c r="B8" s="180"/>
      <c r="C8" s="180"/>
      <c r="D8" s="84"/>
      <c r="E8" s="80"/>
      <c r="F8" s="84"/>
      <c r="G8" s="84"/>
      <c r="H8" s="59"/>
      <c r="I8" s="59"/>
      <c r="J8" s="59"/>
      <c r="K8" s="59"/>
      <c r="L8" s="59"/>
      <c r="M8" s="84"/>
      <c r="N8" s="84"/>
      <c r="O8" s="84"/>
      <c r="P8" s="84"/>
      <c r="Q8" s="40"/>
      <c r="R8" s="84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ht="16.5">
      <c r="A9" s="26"/>
      <c r="B9" s="3"/>
      <c r="C9" s="3"/>
      <c r="D9" s="28"/>
      <c r="E9" s="47"/>
      <c r="F9" s="18"/>
      <c r="G9" s="11"/>
      <c r="H9" s="13"/>
      <c r="I9" s="13"/>
      <c r="J9" s="13" t="s">
        <v>3</v>
      </c>
      <c r="K9" s="13"/>
      <c r="L9" s="13"/>
      <c r="M9" s="29"/>
      <c r="N9" s="29"/>
      <c r="O9" s="30"/>
      <c r="P9" s="3"/>
      <c r="Q9" s="3"/>
      <c r="R9" s="20"/>
      <c r="S9" s="40"/>
      <c r="T9" s="40"/>
      <c r="U9" s="40"/>
      <c r="V9" s="40"/>
      <c r="W9" s="13" t="s">
        <v>257</v>
      </c>
      <c r="X9" s="40"/>
      <c r="Y9" s="40"/>
      <c r="Z9" s="40"/>
      <c r="AA9" s="40"/>
      <c r="AB9" s="40"/>
      <c r="AC9" s="40"/>
      <c r="AD9" s="40"/>
      <c r="AE9" s="40"/>
    </row>
    <row r="10" spans="1:33" ht="13.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1" ht="15" customHeight="1" thickTop="1">
      <c r="A11" s="59" t="s">
        <v>62</v>
      </c>
      <c r="B11" s="59" t="s">
        <v>26</v>
      </c>
      <c r="C11" s="97" t="s">
        <v>261</v>
      </c>
      <c r="D11" s="84" t="s">
        <v>56</v>
      </c>
      <c r="E11" s="151" t="s">
        <v>299</v>
      </c>
      <c r="F11" s="84"/>
      <c r="G11" s="80">
        <v>1</v>
      </c>
      <c r="H11" s="80">
        <v>2</v>
      </c>
      <c r="I11" s="80">
        <v>3</v>
      </c>
      <c r="J11" s="80">
        <v>4</v>
      </c>
      <c r="K11" s="80">
        <v>5</v>
      </c>
      <c r="L11" s="80">
        <v>6</v>
      </c>
      <c r="M11" s="80" t="s">
        <v>59</v>
      </c>
      <c r="N11" s="80" t="s">
        <v>58</v>
      </c>
      <c r="O11" s="80" t="s">
        <v>59</v>
      </c>
      <c r="P11" s="80"/>
      <c r="Q11" s="80" t="s">
        <v>60</v>
      </c>
      <c r="R11" s="155" t="s">
        <v>61</v>
      </c>
      <c r="S11" s="155"/>
      <c r="T11" s="80">
        <v>1</v>
      </c>
      <c r="U11" s="80">
        <v>2</v>
      </c>
      <c r="V11" s="80">
        <v>3</v>
      </c>
      <c r="W11" s="80">
        <v>4</v>
      </c>
      <c r="X11" s="80">
        <v>5</v>
      </c>
      <c r="Y11" s="80">
        <v>6</v>
      </c>
      <c r="Z11" s="80" t="s">
        <v>59</v>
      </c>
      <c r="AA11" s="80" t="s">
        <v>58</v>
      </c>
      <c r="AB11" s="80" t="s">
        <v>59</v>
      </c>
      <c r="AC11" s="80"/>
      <c r="AD11" s="80" t="s">
        <v>60</v>
      </c>
      <c r="AE11" s="155" t="s">
        <v>61</v>
      </c>
    </row>
    <row r="12" spans="1:31" ht="28.5" customHeight="1">
      <c r="A12" s="181" t="s">
        <v>2</v>
      </c>
      <c r="B12" s="40" t="s">
        <v>125</v>
      </c>
      <c r="C12" s="120" t="s">
        <v>41</v>
      </c>
      <c r="D12" s="81" t="s">
        <v>227</v>
      </c>
      <c r="E12" s="151">
        <v>150578</v>
      </c>
      <c r="F12" s="152" t="s">
        <v>3</v>
      </c>
      <c r="G12" s="70">
        <v>184</v>
      </c>
      <c r="H12" s="70">
        <v>189</v>
      </c>
      <c r="I12" s="70">
        <v>179</v>
      </c>
      <c r="J12" s="70">
        <v>194</v>
      </c>
      <c r="K12" s="70">
        <v>222</v>
      </c>
      <c r="L12" s="70">
        <v>196</v>
      </c>
      <c r="M12" s="71">
        <f aca="true" t="shared" si="0" ref="M12:M44">SUM(G12:L12)</f>
        <v>1164</v>
      </c>
      <c r="N12" s="72"/>
      <c r="O12" s="71">
        <f aca="true" t="shared" si="1" ref="O12:O44">SUM(M12:N12)</f>
        <v>1164</v>
      </c>
      <c r="P12" s="69"/>
      <c r="Q12" s="77">
        <v>6</v>
      </c>
      <c r="R12" s="78">
        <f aca="true" t="shared" si="2" ref="R12:R37">O12/Q12</f>
        <v>194</v>
      </c>
      <c r="S12" s="152" t="s">
        <v>4</v>
      </c>
      <c r="T12" s="73">
        <v>175</v>
      </c>
      <c r="U12" s="73">
        <v>183</v>
      </c>
      <c r="V12" s="73">
        <v>185</v>
      </c>
      <c r="W12" s="73">
        <v>204</v>
      </c>
      <c r="X12" s="73">
        <v>169</v>
      </c>
      <c r="Y12" s="73">
        <v>186</v>
      </c>
      <c r="Z12" s="74">
        <f aca="true" t="shared" si="3" ref="Z12:Z44">SUM(T12:Y12)</f>
        <v>1102</v>
      </c>
      <c r="AA12" s="75"/>
      <c r="AB12" s="74">
        <f aca="true" t="shared" si="4" ref="AB12:AB44">SUM(Z12:AA12,O12)</f>
        <v>2266</v>
      </c>
      <c r="AC12" s="76"/>
      <c r="AD12" s="77">
        <f aca="true" t="shared" si="5" ref="AD12:AD44">COUNTIF(T12:Y12,"&gt;0")+Q12</f>
        <v>12</v>
      </c>
      <c r="AE12" s="78">
        <f aca="true" t="shared" si="6" ref="AE12:AE37">AB12/AD12</f>
        <v>188.83333333333334</v>
      </c>
    </row>
    <row r="13" spans="1:31" ht="28.5" customHeight="1">
      <c r="A13" s="181" t="s">
        <v>5</v>
      </c>
      <c r="B13" s="40" t="s">
        <v>125</v>
      </c>
      <c r="C13" s="120" t="s">
        <v>41</v>
      </c>
      <c r="D13" s="81" t="s">
        <v>224</v>
      </c>
      <c r="E13" s="151">
        <v>150982</v>
      </c>
      <c r="F13" s="152" t="s">
        <v>3</v>
      </c>
      <c r="G13" s="70">
        <v>147</v>
      </c>
      <c r="H13" s="70">
        <v>198</v>
      </c>
      <c r="I13" s="70">
        <v>157</v>
      </c>
      <c r="J13" s="70">
        <v>189</v>
      </c>
      <c r="K13" s="70">
        <v>186</v>
      </c>
      <c r="L13" s="70">
        <v>147</v>
      </c>
      <c r="M13" s="71">
        <f t="shared" si="0"/>
        <v>1024</v>
      </c>
      <c r="N13" s="72"/>
      <c r="O13" s="71">
        <f t="shared" si="1"/>
        <v>1024</v>
      </c>
      <c r="P13" s="69"/>
      <c r="Q13" s="77">
        <f aca="true" t="shared" si="7" ref="Q13:Q44">COUNTIF(G13:L13,"&gt;0")</f>
        <v>6</v>
      </c>
      <c r="R13" s="78">
        <f t="shared" si="2"/>
        <v>170.66666666666666</v>
      </c>
      <c r="S13" s="152" t="s">
        <v>4</v>
      </c>
      <c r="T13" s="73">
        <v>152</v>
      </c>
      <c r="U13" s="73">
        <v>174</v>
      </c>
      <c r="V13" s="73">
        <v>184</v>
      </c>
      <c r="W13" s="73">
        <v>189</v>
      </c>
      <c r="X13" s="73">
        <v>244</v>
      </c>
      <c r="Y13" s="73">
        <v>146</v>
      </c>
      <c r="Z13" s="74">
        <f t="shared" si="3"/>
        <v>1089</v>
      </c>
      <c r="AA13" s="75"/>
      <c r="AB13" s="74">
        <f t="shared" si="4"/>
        <v>2113</v>
      </c>
      <c r="AC13" s="76"/>
      <c r="AD13" s="77">
        <f t="shared" si="5"/>
        <v>12</v>
      </c>
      <c r="AE13" s="78">
        <f t="shared" si="6"/>
        <v>176.08333333333334</v>
      </c>
    </row>
    <row r="14" spans="1:31" ht="28.5" customHeight="1">
      <c r="A14" s="181" t="s">
        <v>6</v>
      </c>
      <c r="B14" s="40" t="s">
        <v>125</v>
      </c>
      <c r="C14" s="120" t="s">
        <v>28</v>
      </c>
      <c r="D14" s="26" t="s">
        <v>220</v>
      </c>
      <c r="E14" s="151">
        <v>110674</v>
      </c>
      <c r="F14" s="152" t="s">
        <v>3</v>
      </c>
      <c r="G14" s="70">
        <v>168</v>
      </c>
      <c r="H14" s="70">
        <v>176</v>
      </c>
      <c r="I14" s="70">
        <v>170</v>
      </c>
      <c r="J14" s="70">
        <v>130</v>
      </c>
      <c r="K14" s="70">
        <v>159</v>
      </c>
      <c r="L14" s="70">
        <v>170</v>
      </c>
      <c r="M14" s="71">
        <f t="shared" si="0"/>
        <v>973</v>
      </c>
      <c r="N14" s="72"/>
      <c r="O14" s="71">
        <f t="shared" si="1"/>
        <v>973</v>
      </c>
      <c r="P14" s="69"/>
      <c r="Q14" s="77">
        <f t="shared" si="7"/>
        <v>6</v>
      </c>
      <c r="R14" s="78">
        <f t="shared" si="2"/>
        <v>162.16666666666666</v>
      </c>
      <c r="S14" s="152" t="s">
        <v>4</v>
      </c>
      <c r="T14" s="73">
        <v>133</v>
      </c>
      <c r="U14" s="73">
        <v>216</v>
      </c>
      <c r="V14" s="73">
        <v>171</v>
      </c>
      <c r="W14" s="73">
        <v>188</v>
      </c>
      <c r="X14" s="73">
        <v>233</v>
      </c>
      <c r="Y14" s="73">
        <v>194</v>
      </c>
      <c r="Z14" s="74">
        <f t="shared" si="3"/>
        <v>1135</v>
      </c>
      <c r="AA14" s="75"/>
      <c r="AB14" s="74">
        <f t="shared" si="4"/>
        <v>2108</v>
      </c>
      <c r="AC14" s="76"/>
      <c r="AD14" s="77">
        <f t="shared" si="5"/>
        <v>12</v>
      </c>
      <c r="AE14" s="78">
        <f t="shared" si="6"/>
        <v>175.66666666666666</v>
      </c>
    </row>
    <row r="15" spans="1:31" ht="28.5" customHeight="1">
      <c r="A15" s="181" t="s">
        <v>7</v>
      </c>
      <c r="B15" s="40" t="s">
        <v>125</v>
      </c>
      <c r="C15" s="120" t="s">
        <v>29</v>
      </c>
      <c r="D15" s="81" t="s">
        <v>229</v>
      </c>
      <c r="E15" s="151">
        <v>200275</v>
      </c>
      <c r="F15" s="152" t="s">
        <v>3</v>
      </c>
      <c r="G15" s="70">
        <v>163</v>
      </c>
      <c r="H15" s="70">
        <v>165</v>
      </c>
      <c r="I15" s="70">
        <v>162</v>
      </c>
      <c r="J15" s="70">
        <v>189</v>
      </c>
      <c r="K15" s="70">
        <v>199</v>
      </c>
      <c r="L15" s="70">
        <v>157</v>
      </c>
      <c r="M15" s="71">
        <f t="shared" si="0"/>
        <v>1035</v>
      </c>
      <c r="N15" s="72"/>
      <c r="O15" s="71">
        <f t="shared" si="1"/>
        <v>1035</v>
      </c>
      <c r="P15" s="69"/>
      <c r="Q15" s="77">
        <v>6</v>
      </c>
      <c r="R15" s="78">
        <f t="shared" si="2"/>
        <v>172.5</v>
      </c>
      <c r="S15" s="152" t="s">
        <v>4</v>
      </c>
      <c r="T15" s="73">
        <v>183</v>
      </c>
      <c r="U15" s="73">
        <v>168</v>
      </c>
      <c r="V15" s="73">
        <v>163</v>
      </c>
      <c r="W15" s="73">
        <v>180</v>
      </c>
      <c r="X15" s="73">
        <v>150</v>
      </c>
      <c r="Y15" s="73">
        <v>191</v>
      </c>
      <c r="Z15" s="74">
        <f t="shared" si="3"/>
        <v>1035</v>
      </c>
      <c r="AA15" s="75"/>
      <c r="AB15" s="74">
        <f t="shared" si="4"/>
        <v>2070</v>
      </c>
      <c r="AC15" s="76"/>
      <c r="AD15" s="77">
        <f t="shared" si="5"/>
        <v>12</v>
      </c>
      <c r="AE15" s="78">
        <f t="shared" si="6"/>
        <v>172.5</v>
      </c>
    </row>
    <row r="16" spans="1:31" ht="28.5" customHeight="1">
      <c r="A16" s="181" t="s">
        <v>8</v>
      </c>
      <c r="B16" s="40" t="s">
        <v>125</v>
      </c>
      <c r="C16" s="120" t="s">
        <v>247</v>
      </c>
      <c r="D16" s="81" t="s">
        <v>218</v>
      </c>
      <c r="E16" s="151">
        <v>30578</v>
      </c>
      <c r="F16" s="152" t="s">
        <v>3</v>
      </c>
      <c r="G16" s="70">
        <v>169</v>
      </c>
      <c r="H16" s="70">
        <v>191</v>
      </c>
      <c r="I16" s="70">
        <v>168</v>
      </c>
      <c r="J16" s="70">
        <v>130</v>
      </c>
      <c r="K16" s="70">
        <v>153</v>
      </c>
      <c r="L16" s="70">
        <v>195</v>
      </c>
      <c r="M16" s="71">
        <f t="shared" si="0"/>
        <v>1006</v>
      </c>
      <c r="N16" s="72"/>
      <c r="O16" s="71">
        <f t="shared" si="1"/>
        <v>1006</v>
      </c>
      <c r="P16" s="69"/>
      <c r="Q16" s="77">
        <v>6</v>
      </c>
      <c r="R16" s="78">
        <f t="shared" si="2"/>
        <v>167.66666666666666</v>
      </c>
      <c r="S16" s="152" t="s">
        <v>4</v>
      </c>
      <c r="T16" s="73">
        <v>135</v>
      </c>
      <c r="U16" s="73">
        <v>171</v>
      </c>
      <c r="V16" s="73">
        <v>191</v>
      </c>
      <c r="W16" s="73">
        <v>185</v>
      </c>
      <c r="X16" s="73">
        <v>154</v>
      </c>
      <c r="Y16" s="73">
        <v>220</v>
      </c>
      <c r="Z16" s="74">
        <f t="shared" si="3"/>
        <v>1056</v>
      </c>
      <c r="AA16" s="75"/>
      <c r="AB16" s="74">
        <f t="shared" si="4"/>
        <v>2062</v>
      </c>
      <c r="AC16" s="76"/>
      <c r="AD16" s="77">
        <f t="shared" si="5"/>
        <v>12</v>
      </c>
      <c r="AE16" s="78">
        <f t="shared" si="6"/>
        <v>171.83333333333334</v>
      </c>
    </row>
    <row r="17" spans="1:31" ht="28.5" customHeight="1">
      <c r="A17" s="181" t="s">
        <v>9</v>
      </c>
      <c r="B17" s="40" t="s">
        <v>125</v>
      </c>
      <c r="C17" s="120" t="s">
        <v>246</v>
      </c>
      <c r="D17" s="81" t="s">
        <v>223</v>
      </c>
      <c r="E17" s="151">
        <v>100673</v>
      </c>
      <c r="F17" s="152" t="s">
        <v>3</v>
      </c>
      <c r="G17" s="70">
        <v>161</v>
      </c>
      <c r="H17" s="70">
        <v>205</v>
      </c>
      <c r="I17" s="70">
        <v>160</v>
      </c>
      <c r="J17" s="70">
        <v>129</v>
      </c>
      <c r="K17" s="70">
        <v>164</v>
      </c>
      <c r="L17" s="70">
        <v>146</v>
      </c>
      <c r="M17" s="71">
        <f t="shared" si="0"/>
        <v>965</v>
      </c>
      <c r="N17" s="72"/>
      <c r="O17" s="71">
        <f t="shared" si="1"/>
        <v>965</v>
      </c>
      <c r="P17" s="69"/>
      <c r="Q17" s="77">
        <f t="shared" si="7"/>
        <v>6</v>
      </c>
      <c r="R17" s="78">
        <f t="shared" si="2"/>
        <v>160.83333333333334</v>
      </c>
      <c r="S17" s="152" t="s">
        <v>4</v>
      </c>
      <c r="T17" s="73">
        <v>225</v>
      </c>
      <c r="U17" s="73">
        <v>168</v>
      </c>
      <c r="V17" s="73">
        <v>158</v>
      </c>
      <c r="W17" s="73">
        <v>169</v>
      </c>
      <c r="X17" s="73">
        <v>199</v>
      </c>
      <c r="Y17" s="73">
        <v>148</v>
      </c>
      <c r="Z17" s="74">
        <f t="shared" si="3"/>
        <v>1067</v>
      </c>
      <c r="AA17" s="75"/>
      <c r="AB17" s="74">
        <f t="shared" si="4"/>
        <v>2032</v>
      </c>
      <c r="AC17" s="76"/>
      <c r="AD17" s="77">
        <f t="shared" si="5"/>
        <v>12</v>
      </c>
      <c r="AE17" s="78">
        <f t="shared" si="6"/>
        <v>169.33333333333334</v>
      </c>
    </row>
    <row r="18" spans="1:31" ht="28.5" customHeight="1">
      <c r="A18" s="181" t="s">
        <v>10</v>
      </c>
      <c r="B18" s="40" t="s">
        <v>174</v>
      </c>
      <c r="C18" s="120" t="s">
        <v>40</v>
      </c>
      <c r="D18" s="81" t="s">
        <v>374</v>
      </c>
      <c r="E18" s="151">
        <v>10371</v>
      </c>
      <c r="F18" s="152" t="s">
        <v>3</v>
      </c>
      <c r="G18" s="70">
        <v>176</v>
      </c>
      <c r="H18" s="70">
        <v>200</v>
      </c>
      <c r="I18" s="70">
        <v>173</v>
      </c>
      <c r="J18" s="70">
        <v>218</v>
      </c>
      <c r="K18" s="70">
        <v>155</v>
      </c>
      <c r="L18" s="70">
        <v>160</v>
      </c>
      <c r="M18" s="71">
        <f t="shared" si="0"/>
        <v>1082</v>
      </c>
      <c r="N18" s="72">
        <v>24</v>
      </c>
      <c r="O18" s="71">
        <f t="shared" si="1"/>
        <v>1106</v>
      </c>
      <c r="P18" s="69"/>
      <c r="Q18" s="77">
        <f t="shared" si="7"/>
        <v>6</v>
      </c>
      <c r="R18" s="78">
        <f t="shared" si="2"/>
        <v>184.33333333333334</v>
      </c>
      <c r="S18" s="152" t="s">
        <v>4</v>
      </c>
      <c r="T18" s="73">
        <v>156</v>
      </c>
      <c r="U18" s="73">
        <v>157</v>
      </c>
      <c r="V18" s="73">
        <v>158</v>
      </c>
      <c r="W18" s="73">
        <v>136</v>
      </c>
      <c r="X18" s="73">
        <v>159</v>
      </c>
      <c r="Y18" s="73">
        <v>130</v>
      </c>
      <c r="Z18" s="74">
        <f t="shared" si="3"/>
        <v>896</v>
      </c>
      <c r="AA18" s="75">
        <v>24</v>
      </c>
      <c r="AB18" s="74">
        <f t="shared" si="4"/>
        <v>2026</v>
      </c>
      <c r="AC18" s="76"/>
      <c r="AD18" s="77">
        <f t="shared" si="5"/>
        <v>12</v>
      </c>
      <c r="AE18" s="78">
        <f t="shared" si="6"/>
        <v>168.83333333333334</v>
      </c>
    </row>
    <row r="19" spans="1:31" ht="28.5" customHeight="1">
      <c r="A19" s="181" t="s">
        <v>11</v>
      </c>
      <c r="B19" s="40" t="s">
        <v>174</v>
      </c>
      <c r="C19" s="120" t="s">
        <v>40</v>
      </c>
      <c r="D19" s="81" t="s">
        <v>240</v>
      </c>
      <c r="E19" s="151">
        <v>10286</v>
      </c>
      <c r="F19" s="152" t="s">
        <v>3</v>
      </c>
      <c r="G19" s="70">
        <v>144</v>
      </c>
      <c r="H19" s="70">
        <v>171</v>
      </c>
      <c r="I19" s="70">
        <v>172</v>
      </c>
      <c r="J19" s="70">
        <v>158</v>
      </c>
      <c r="K19" s="70">
        <v>181</v>
      </c>
      <c r="L19" s="70">
        <v>203</v>
      </c>
      <c r="M19" s="71">
        <f t="shared" si="0"/>
        <v>1029</v>
      </c>
      <c r="N19" s="72">
        <v>24</v>
      </c>
      <c r="O19" s="71">
        <f t="shared" si="1"/>
        <v>1053</v>
      </c>
      <c r="P19" s="69"/>
      <c r="Q19" s="77">
        <f t="shared" si="7"/>
        <v>6</v>
      </c>
      <c r="R19" s="78">
        <f t="shared" si="2"/>
        <v>175.5</v>
      </c>
      <c r="S19" s="152" t="s">
        <v>4</v>
      </c>
      <c r="T19" s="73">
        <v>160</v>
      </c>
      <c r="U19" s="73">
        <v>148</v>
      </c>
      <c r="V19" s="73">
        <v>155</v>
      </c>
      <c r="W19" s="73">
        <v>176</v>
      </c>
      <c r="X19" s="73">
        <v>169</v>
      </c>
      <c r="Y19" s="73">
        <v>136</v>
      </c>
      <c r="Z19" s="74">
        <f t="shared" si="3"/>
        <v>944</v>
      </c>
      <c r="AA19" s="75">
        <v>24</v>
      </c>
      <c r="AB19" s="74">
        <f t="shared" si="4"/>
        <v>2021</v>
      </c>
      <c r="AC19" s="76"/>
      <c r="AD19" s="77">
        <f t="shared" si="5"/>
        <v>12</v>
      </c>
      <c r="AE19" s="78">
        <f t="shared" si="6"/>
        <v>168.41666666666666</v>
      </c>
    </row>
    <row r="20" spans="1:31" s="4" customFormat="1" ht="28.5" customHeight="1">
      <c r="A20" s="182" t="s">
        <v>12</v>
      </c>
      <c r="B20" s="40" t="s">
        <v>125</v>
      </c>
      <c r="C20" s="120" t="s">
        <v>253</v>
      </c>
      <c r="D20" s="81" t="s">
        <v>234</v>
      </c>
      <c r="E20" s="151">
        <v>290470</v>
      </c>
      <c r="F20" s="152" t="s">
        <v>3</v>
      </c>
      <c r="G20" s="70">
        <v>163</v>
      </c>
      <c r="H20" s="70">
        <v>159</v>
      </c>
      <c r="I20" s="70">
        <v>140</v>
      </c>
      <c r="J20" s="70">
        <v>181</v>
      </c>
      <c r="K20" s="70">
        <v>170</v>
      </c>
      <c r="L20" s="70">
        <v>201</v>
      </c>
      <c r="M20" s="71">
        <f t="shared" si="0"/>
        <v>1014</v>
      </c>
      <c r="N20" s="72"/>
      <c r="O20" s="71">
        <f t="shared" si="1"/>
        <v>1014</v>
      </c>
      <c r="P20" s="69"/>
      <c r="Q20" s="77">
        <f t="shared" si="7"/>
        <v>6</v>
      </c>
      <c r="R20" s="78">
        <f t="shared" si="2"/>
        <v>169</v>
      </c>
      <c r="S20" s="152" t="s">
        <v>4</v>
      </c>
      <c r="T20" s="73">
        <v>146</v>
      </c>
      <c r="U20" s="73">
        <v>171</v>
      </c>
      <c r="V20" s="73">
        <v>151</v>
      </c>
      <c r="W20" s="73">
        <v>189</v>
      </c>
      <c r="X20" s="73">
        <v>195</v>
      </c>
      <c r="Y20" s="73">
        <v>138</v>
      </c>
      <c r="Z20" s="74">
        <f t="shared" si="3"/>
        <v>990</v>
      </c>
      <c r="AA20" s="75"/>
      <c r="AB20" s="74">
        <f t="shared" si="4"/>
        <v>2004</v>
      </c>
      <c r="AC20" s="76"/>
      <c r="AD20" s="77">
        <f t="shared" si="5"/>
        <v>12</v>
      </c>
      <c r="AE20" s="78">
        <f t="shared" si="6"/>
        <v>167</v>
      </c>
    </row>
    <row r="21" spans="1:31" s="40" customFormat="1" ht="28.5" customHeight="1">
      <c r="A21" s="150" t="s">
        <v>13</v>
      </c>
      <c r="B21" s="84" t="s">
        <v>125</v>
      </c>
      <c r="C21" s="120" t="s">
        <v>246</v>
      </c>
      <c r="D21" s="81" t="s">
        <v>221</v>
      </c>
      <c r="E21" s="151">
        <v>101273</v>
      </c>
      <c r="F21" s="183" t="s">
        <v>3</v>
      </c>
      <c r="G21" s="64">
        <v>160</v>
      </c>
      <c r="H21" s="64">
        <v>149</v>
      </c>
      <c r="I21" s="64">
        <v>171</v>
      </c>
      <c r="J21" s="64">
        <v>173</v>
      </c>
      <c r="K21" s="64">
        <v>158</v>
      </c>
      <c r="L21" s="64">
        <v>193</v>
      </c>
      <c r="M21" s="66">
        <f t="shared" si="0"/>
        <v>1004</v>
      </c>
      <c r="N21" s="149"/>
      <c r="O21" s="66">
        <f t="shared" si="1"/>
        <v>1004</v>
      </c>
      <c r="P21" s="67"/>
      <c r="Q21" s="77">
        <f t="shared" si="7"/>
        <v>6</v>
      </c>
      <c r="R21" s="78">
        <f t="shared" si="2"/>
        <v>167.33333333333334</v>
      </c>
      <c r="S21" s="183" t="s">
        <v>4</v>
      </c>
      <c r="T21" s="73">
        <v>176</v>
      </c>
      <c r="U21" s="73">
        <v>136</v>
      </c>
      <c r="V21" s="73">
        <v>160</v>
      </c>
      <c r="W21" s="73">
        <v>144</v>
      </c>
      <c r="X21" s="73">
        <v>182</v>
      </c>
      <c r="Y21" s="73">
        <v>199</v>
      </c>
      <c r="Z21" s="74">
        <f t="shared" si="3"/>
        <v>997</v>
      </c>
      <c r="AA21" s="75"/>
      <c r="AB21" s="74">
        <f t="shared" si="4"/>
        <v>2001</v>
      </c>
      <c r="AC21" s="76"/>
      <c r="AD21" s="77">
        <f t="shared" si="5"/>
        <v>12</v>
      </c>
      <c r="AE21" s="78">
        <f t="shared" si="6"/>
        <v>166.75</v>
      </c>
    </row>
    <row r="22" spans="1:31" ht="28.5" customHeight="1">
      <c r="A22" s="181" t="s">
        <v>14</v>
      </c>
      <c r="B22" s="40" t="s">
        <v>125</v>
      </c>
      <c r="C22" s="120" t="s">
        <v>246</v>
      </c>
      <c r="D22" s="81" t="s">
        <v>228</v>
      </c>
      <c r="E22" s="151">
        <v>101077</v>
      </c>
      <c r="F22" s="152" t="s">
        <v>3</v>
      </c>
      <c r="G22" s="70">
        <v>151</v>
      </c>
      <c r="H22" s="70">
        <v>152</v>
      </c>
      <c r="I22" s="70">
        <v>170</v>
      </c>
      <c r="J22" s="70">
        <v>186</v>
      </c>
      <c r="K22" s="70">
        <v>173</v>
      </c>
      <c r="L22" s="70">
        <v>171</v>
      </c>
      <c r="M22" s="71">
        <f t="shared" si="0"/>
        <v>1003</v>
      </c>
      <c r="N22" s="72"/>
      <c r="O22" s="71">
        <f t="shared" si="1"/>
        <v>1003</v>
      </c>
      <c r="P22" s="69"/>
      <c r="Q22" s="77">
        <f t="shared" si="7"/>
        <v>6</v>
      </c>
      <c r="R22" s="78">
        <f t="shared" si="2"/>
        <v>167.16666666666666</v>
      </c>
      <c r="S22" s="152" t="s">
        <v>4</v>
      </c>
      <c r="T22" s="73">
        <v>161</v>
      </c>
      <c r="U22" s="73">
        <v>156</v>
      </c>
      <c r="V22" s="73">
        <v>177</v>
      </c>
      <c r="W22" s="73">
        <v>179</v>
      </c>
      <c r="X22" s="73">
        <v>154</v>
      </c>
      <c r="Y22" s="73">
        <v>156</v>
      </c>
      <c r="Z22" s="76">
        <f t="shared" si="3"/>
        <v>983</v>
      </c>
      <c r="AA22" s="75"/>
      <c r="AB22" s="74">
        <f t="shared" si="4"/>
        <v>1986</v>
      </c>
      <c r="AC22" s="76"/>
      <c r="AD22" s="77">
        <f t="shared" si="5"/>
        <v>12</v>
      </c>
      <c r="AE22" s="78">
        <f t="shared" si="6"/>
        <v>165.5</v>
      </c>
    </row>
    <row r="23" spans="1:31" ht="28.5" customHeight="1">
      <c r="A23" s="181" t="s">
        <v>15</v>
      </c>
      <c r="B23" s="40" t="s">
        <v>125</v>
      </c>
      <c r="C23" s="120" t="s">
        <v>251</v>
      </c>
      <c r="D23" s="81" t="s">
        <v>225</v>
      </c>
      <c r="E23" s="151">
        <v>140274</v>
      </c>
      <c r="F23" s="152" t="s">
        <v>3</v>
      </c>
      <c r="G23" s="70">
        <v>192</v>
      </c>
      <c r="H23" s="70">
        <v>146</v>
      </c>
      <c r="I23" s="70">
        <v>164</v>
      </c>
      <c r="J23" s="70">
        <v>163</v>
      </c>
      <c r="K23" s="70">
        <v>177</v>
      </c>
      <c r="L23" s="70">
        <v>186</v>
      </c>
      <c r="M23" s="71">
        <f t="shared" si="0"/>
        <v>1028</v>
      </c>
      <c r="N23" s="72"/>
      <c r="O23" s="71">
        <f t="shared" si="1"/>
        <v>1028</v>
      </c>
      <c r="P23" s="69"/>
      <c r="Q23" s="77">
        <f t="shared" si="7"/>
        <v>6</v>
      </c>
      <c r="R23" s="78">
        <f t="shared" si="2"/>
        <v>171.33333333333334</v>
      </c>
      <c r="S23" s="152" t="s">
        <v>4</v>
      </c>
      <c r="T23" s="73">
        <v>169</v>
      </c>
      <c r="U23" s="73">
        <v>189</v>
      </c>
      <c r="V23" s="73">
        <v>161</v>
      </c>
      <c r="W23" s="73">
        <v>137</v>
      </c>
      <c r="X23" s="73">
        <v>130</v>
      </c>
      <c r="Y23" s="73">
        <v>170</v>
      </c>
      <c r="Z23" s="74">
        <f t="shared" si="3"/>
        <v>956</v>
      </c>
      <c r="AA23" s="75"/>
      <c r="AB23" s="74">
        <f t="shared" si="4"/>
        <v>1984</v>
      </c>
      <c r="AC23" s="76"/>
      <c r="AD23" s="77">
        <f t="shared" si="5"/>
        <v>12</v>
      </c>
      <c r="AE23" s="78">
        <f t="shared" si="6"/>
        <v>165.33333333333334</v>
      </c>
    </row>
    <row r="24" spans="1:31" ht="28.5" customHeight="1">
      <c r="A24" s="181" t="s">
        <v>16</v>
      </c>
      <c r="B24" s="40" t="s">
        <v>125</v>
      </c>
      <c r="C24" s="120" t="s">
        <v>29</v>
      </c>
      <c r="D24" s="81" t="s">
        <v>232</v>
      </c>
      <c r="E24" s="151">
        <v>200287</v>
      </c>
      <c r="F24" s="152" t="s">
        <v>3</v>
      </c>
      <c r="G24" s="70">
        <v>170</v>
      </c>
      <c r="H24" s="70">
        <v>151</v>
      </c>
      <c r="I24" s="70">
        <v>193</v>
      </c>
      <c r="J24" s="70">
        <v>156</v>
      </c>
      <c r="K24" s="70">
        <v>128</v>
      </c>
      <c r="L24" s="70">
        <v>192</v>
      </c>
      <c r="M24" s="71">
        <f t="shared" si="0"/>
        <v>990</v>
      </c>
      <c r="N24" s="72"/>
      <c r="O24" s="71">
        <f t="shared" si="1"/>
        <v>990</v>
      </c>
      <c r="P24" s="69"/>
      <c r="Q24" s="77">
        <f t="shared" si="7"/>
        <v>6</v>
      </c>
      <c r="R24" s="78">
        <f t="shared" si="2"/>
        <v>165</v>
      </c>
      <c r="S24" s="152" t="s">
        <v>4</v>
      </c>
      <c r="T24" s="73">
        <v>180</v>
      </c>
      <c r="U24" s="73">
        <v>145</v>
      </c>
      <c r="V24" s="73">
        <v>146</v>
      </c>
      <c r="W24" s="73">
        <v>134</v>
      </c>
      <c r="X24" s="73">
        <v>171</v>
      </c>
      <c r="Y24" s="73">
        <v>199</v>
      </c>
      <c r="Z24" s="74">
        <f t="shared" si="3"/>
        <v>975</v>
      </c>
      <c r="AA24" s="75"/>
      <c r="AB24" s="74">
        <f t="shared" si="4"/>
        <v>1965</v>
      </c>
      <c r="AC24" s="76"/>
      <c r="AD24" s="77">
        <f t="shared" si="5"/>
        <v>12</v>
      </c>
      <c r="AE24" s="78">
        <f t="shared" si="6"/>
        <v>163.75</v>
      </c>
    </row>
    <row r="25" spans="1:31" ht="28.5" customHeight="1">
      <c r="A25" s="181" t="s">
        <v>17</v>
      </c>
      <c r="B25" s="40" t="s">
        <v>125</v>
      </c>
      <c r="C25" s="120" t="s">
        <v>247</v>
      </c>
      <c r="D25" s="81" t="s">
        <v>222</v>
      </c>
      <c r="E25" s="151">
        <v>30591</v>
      </c>
      <c r="F25" s="152" t="s">
        <v>3</v>
      </c>
      <c r="G25" s="70">
        <v>156</v>
      </c>
      <c r="H25" s="70">
        <v>173</v>
      </c>
      <c r="I25" s="70">
        <v>156</v>
      </c>
      <c r="J25" s="70">
        <v>161</v>
      </c>
      <c r="K25" s="70">
        <v>156</v>
      </c>
      <c r="L25" s="70">
        <v>171</v>
      </c>
      <c r="M25" s="71">
        <f t="shared" si="0"/>
        <v>973</v>
      </c>
      <c r="N25" s="72"/>
      <c r="O25" s="71">
        <f t="shared" si="1"/>
        <v>973</v>
      </c>
      <c r="P25" s="69"/>
      <c r="Q25" s="77">
        <v>6</v>
      </c>
      <c r="R25" s="78">
        <f t="shared" si="2"/>
        <v>162.16666666666666</v>
      </c>
      <c r="S25" s="152" t="s">
        <v>4</v>
      </c>
      <c r="T25" s="73">
        <v>158</v>
      </c>
      <c r="U25" s="73">
        <v>164</v>
      </c>
      <c r="V25" s="73">
        <v>180</v>
      </c>
      <c r="W25" s="73">
        <v>180</v>
      </c>
      <c r="X25" s="73">
        <v>160</v>
      </c>
      <c r="Y25" s="73">
        <v>139</v>
      </c>
      <c r="Z25" s="74">
        <f t="shared" si="3"/>
        <v>981</v>
      </c>
      <c r="AA25" s="75"/>
      <c r="AB25" s="74">
        <f t="shared" si="4"/>
        <v>1954</v>
      </c>
      <c r="AC25" s="76"/>
      <c r="AD25" s="77">
        <f t="shared" si="5"/>
        <v>12</v>
      </c>
      <c r="AE25" s="78">
        <f t="shared" si="6"/>
        <v>162.83333333333334</v>
      </c>
    </row>
    <row r="26" spans="1:31" ht="28.5" customHeight="1">
      <c r="A26" s="181" t="s">
        <v>18</v>
      </c>
      <c r="B26" s="40" t="s">
        <v>174</v>
      </c>
      <c r="C26" s="120" t="s">
        <v>253</v>
      </c>
      <c r="D26" s="81" t="s">
        <v>237</v>
      </c>
      <c r="E26" s="151">
        <v>290472</v>
      </c>
      <c r="F26" s="152" t="s">
        <v>3</v>
      </c>
      <c r="G26" s="70">
        <v>166</v>
      </c>
      <c r="H26" s="70">
        <v>178</v>
      </c>
      <c r="I26" s="70">
        <v>155</v>
      </c>
      <c r="J26" s="70">
        <v>155</v>
      </c>
      <c r="K26" s="70">
        <v>150</v>
      </c>
      <c r="L26" s="70">
        <v>159</v>
      </c>
      <c r="M26" s="71">
        <f t="shared" si="0"/>
        <v>963</v>
      </c>
      <c r="N26" s="72">
        <v>24</v>
      </c>
      <c r="O26" s="71">
        <f t="shared" si="1"/>
        <v>987</v>
      </c>
      <c r="P26" s="69"/>
      <c r="Q26" s="77">
        <f t="shared" si="7"/>
        <v>6</v>
      </c>
      <c r="R26" s="78">
        <f t="shared" si="2"/>
        <v>164.5</v>
      </c>
      <c r="S26" s="152" t="s">
        <v>4</v>
      </c>
      <c r="T26" s="73">
        <v>188</v>
      </c>
      <c r="U26" s="73">
        <v>137</v>
      </c>
      <c r="V26" s="73">
        <v>160</v>
      </c>
      <c r="W26" s="73">
        <v>163</v>
      </c>
      <c r="X26" s="73">
        <v>138</v>
      </c>
      <c r="Y26" s="73">
        <v>148</v>
      </c>
      <c r="Z26" s="74">
        <f t="shared" si="3"/>
        <v>934</v>
      </c>
      <c r="AA26" s="75">
        <v>24</v>
      </c>
      <c r="AB26" s="74">
        <f t="shared" si="4"/>
        <v>1945</v>
      </c>
      <c r="AC26" s="76"/>
      <c r="AD26" s="77">
        <f t="shared" si="5"/>
        <v>12</v>
      </c>
      <c r="AE26" s="78">
        <f t="shared" si="6"/>
        <v>162.08333333333334</v>
      </c>
    </row>
    <row r="27" spans="1:31" ht="28.5" customHeight="1">
      <c r="A27" s="181" t="s">
        <v>19</v>
      </c>
      <c r="B27" s="40" t="s">
        <v>174</v>
      </c>
      <c r="C27" s="120" t="s">
        <v>40</v>
      </c>
      <c r="D27" s="81" t="s">
        <v>236</v>
      </c>
      <c r="E27" s="151">
        <v>10288</v>
      </c>
      <c r="F27" s="152" t="s">
        <v>3</v>
      </c>
      <c r="G27" s="70">
        <v>130</v>
      </c>
      <c r="H27" s="70">
        <v>135</v>
      </c>
      <c r="I27" s="70">
        <v>180</v>
      </c>
      <c r="J27" s="70">
        <v>174</v>
      </c>
      <c r="K27" s="70">
        <v>163</v>
      </c>
      <c r="L27" s="70">
        <v>158</v>
      </c>
      <c r="M27" s="71">
        <f t="shared" si="0"/>
        <v>940</v>
      </c>
      <c r="N27" s="72">
        <v>24</v>
      </c>
      <c r="O27" s="71">
        <f t="shared" si="1"/>
        <v>964</v>
      </c>
      <c r="P27" s="69"/>
      <c r="Q27" s="77">
        <f t="shared" si="7"/>
        <v>6</v>
      </c>
      <c r="R27" s="78">
        <f t="shared" si="2"/>
        <v>160.66666666666666</v>
      </c>
      <c r="S27" s="152" t="s">
        <v>4</v>
      </c>
      <c r="T27" s="73">
        <v>165</v>
      </c>
      <c r="U27" s="73">
        <v>178</v>
      </c>
      <c r="V27" s="73">
        <v>141</v>
      </c>
      <c r="W27" s="73">
        <v>134</v>
      </c>
      <c r="X27" s="73">
        <v>124</v>
      </c>
      <c r="Y27" s="73">
        <v>154</v>
      </c>
      <c r="Z27" s="74">
        <f t="shared" si="3"/>
        <v>896</v>
      </c>
      <c r="AA27" s="75">
        <v>24</v>
      </c>
      <c r="AB27" s="74">
        <f t="shared" si="4"/>
        <v>1884</v>
      </c>
      <c r="AC27" s="76"/>
      <c r="AD27" s="77">
        <f t="shared" si="5"/>
        <v>12</v>
      </c>
      <c r="AE27" s="78">
        <f t="shared" si="6"/>
        <v>157</v>
      </c>
    </row>
    <row r="28" spans="1:31" ht="28.5" customHeight="1">
      <c r="A28" s="181" t="s">
        <v>20</v>
      </c>
      <c r="B28" s="40" t="s">
        <v>125</v>
      </c>
      <c r="C28" s="120" t="s">
        <v>28</v>
      </c>
      <c r="D28" s="81" t="s">
        <v>231</v>
      </c>
      <c r="E28" s="151">
        <v>110374</v>
      </c>
      <c r="F28" s="152" t="s">
        <v>3</v>
      </c>
      <c r="G28" s="70">
        <v>173</v>
      </c>
      <c r="H28" s="70">
        <v>162</v>
      </c>
      <c r="I28" s="70">
        <v>115</v>
      </c>
      <c r="J28" s="70">
        <v>171</v>
      </c>
      <c r="K28" s="70">
        <v>171</v>
      </c>
      <c r="L28" s="70">
        <v>158</v>
      </c>
      <c r="M28" s="71">
        <f t="shared" si="0"/>
        <v>950</v>
      </c>
      <c r="N28" s="72"/>
      <c r="O28" s="71">
        <f t="shared" si="1"/>
        <v>950</v>
      </c>
      <c r="P28" s="69"/>
      <c r="Q28" s="77">
        <v>6</v>
      </c>
      <c r="R28" s="78">
        <f t="shared" si="2"/>
        <v>158.33333333333334</v>
      </c>
      <c r="S28" s="152" t="s">
        <v>4</v>
      </c>
      <c r="T28" s="73"/>
      <c r="U28" s="73"/>
      <c r="V28" s="73"/>
      <c r="W28" s="73"/>
      <c r="X28" s="73"/>
      <c r="Y28" s="73"/>
      <c r="Z28" s="74">
        <f t="shared" si="3"/>
        <v>0</v>
      </c>
      <c r="AA28" s="75"/>
      <c r="AB28" s="74">
        <f t="shared" si="4"/>
        <v>950</v>
      </c>
      <c r="AC28" s="76"/>
      <c r="AD28" s="77">
        <f t="shared" si="5"/>
        <v>6</v>
      </c>
      <c r="AE28" s="78">
        <f t="shared" si="6"/>
        <v>158.33333333333334</v>
      </c>
    </row>
    <row r="29" spans="1:31" ht="28.5" customHeight="1">
      <c r="A29" s="181" t="s">
        <v>21</v>
      </c>
      <c r="B29" s="40" t="s">
        <v>125</v>
      </c>
      <c r="C29" s="120" t="s">
        <v>40</v>
      </c>
      <c r="D29" s="81" t="s">
        <v>233</v>
      </c>
      <c r="E29" s="151">
        <v>10292</v>
      </c>
      <c r="F29" s="152" t="s">
        <v>3</v>
      </c>
      <c r="G29" s="70">
        <v>155</v>
      </c>
      <c r="H29" s="70">
        <v>154</v>
      </c>
      <c r="I29" s="70">
        <v>179</v>
      </c>
      <c r="J29" s="70">
        <v>160</v>
      </c>
      <c r="K29" s="70">
        <v>126</v>
      </c>
      <c r="L29" s="70">
        <v>174</v>
      </c>
      <c r="M29" s="71">
        <f t="shared" si="0"/>
        <v>948</v>
      </c>
      <c r="N29" s="72"/>
      <c r="O29" s="71">
        <f t="shared" si="1"/>
        <v>948</v>
      </c>
      <c r="P29" s="69"/>
      <c r="Q29" s="77">
        <f t="shared" si="7"/>
        <v>6</v>
      </c>
      <c r="R29" s="78">
        <f t="shared" si="2"/>
        <v>158</v>
      </c>
      <c r="S29" s="152" t="s">
        <v>4</v>
      </c>
      <c r="T29" s="73"/>
      <c r="U29" s="73"/>
      <c r="V29" s="73"/>
      <c r="W29" s="73"/>
      <c r="X29" s="73"/>
      <c r="Y29" s="73"/>
      <c r="Z29" s="74">
        <f t="shared" si="3"/>
        <v>0</v>
      </c>
      <c r="AA29" s="75"/>
      <c r="AB29" s="74">
        <f t="shared" si="4"/>
        <v>948</v>
      </c>
      <c r="AC29" s="76"/>
      <c r="AD29" s="77">
        <f t="shared" si="5"/>
        <v>6</v>
      </c>
      <c r="AE29" s="78">
        <f t="shared" si="6"/>
        <v>158</v>
      </c>
    </row>
    <row r="30" spans="1:31" ht="28.5" customHeight="1">
      <c r="A30" s="181" t="s">
        <v>22</v>
      </c>
      <c r="B30" s="40" t="s">
        <v>174</v>
      </c>
      <c r="C30" s="184" t="s">
        <v>39</v>
      </c>
      <c r="D30" s="26" t="s">
        <v>300</v>
      </c>
      <c r="E30" s="151">
        <v>330282</v>
      </c>
      <c r="F30" s="152" t="s">
        <v>3</v>
      </c>
      <c r="G30" s="70">
        <v>157</v>
      </c>
      <c r="H30" s="70">
        <v>138</v>
      </c>
      <c r="I30" s="70">
        <v>129</v>
      </c>
      <c r="J30" s="70">
        <v>131</v>
      </c>
      <c r="K30" s="70">
        <v>163</v>
      </c>
      <c r="L30" s="70">
        <v>198</v>
      </c>
      <c r="M30" s="71">
        <f t="shared" si="0"/>
        <v>916</v>
      </c>
      <c r="N30" s="72">
        <v>24</v>
      </c>
      <c r="O30" s="71">
        <f t="shared" si="1"/>
        <v>940</v>
      </c>
      <c r="P30" s="69"/>
      <c r="Q30" s="77">
        <f t="shared" si="7"/>
        <v>6</v>
      </c>
      <c r="R30" s="78">
        <f t="shared" si="2"/>
        <v>156.66666666666666</v>
      </c>
      <c r="S30" s="152" t="s">
        <v>4</v>
      </c>
      <c r="T30" s="73"/>
      <c r="U30" s="73"/>
      <c r="V30" s="73"/>
      <c r="W30" s="73"/>
      <c r="X30" s="73"/>
      <c r="Y30" s="73"/>
      <c r="Z30" s="74">
        <f t="shared" si="3"/>
        <v>0</v>
      </c>
      <c r="AA30" s="75"/>
      <c r="AB30" s="74">
        <f t="shared" si="4"/>
        <v>940</v>
      </c>
      <c r="AC30" s="76"/>
      <c r="AD30" s="77">
        <f t="shared" si="5"/>
        <v>6</v>
      </c>
      <c r="AE30" s="78">
        <f t="shared" si="6"/>
        <v>156.66666666666666</v>
      </c>
    </row>
    <row r="31" spans="1:31" ht="28.5" customHeight="1">
      <c r="A31" s="181" t="s">
        <v>23</v>
      </c>
      <c r="B31" s="40" t="s">
        <v>125</v>
      </c>
      <c r="C31" s="120" t="s">
        <v>41</v>
      </c>
      <c r="D31" s="81" t="s">
        <v>235</v>
      </c>
      <c r="E31" s="151">
        <v>150871</v>
      </c>
      <c r="F31" s="152" t="s">
        <v>3</v>
      </c>
      <c r="G31" s="70">
        <v>122</v>
      </c>
      <c r="H31" s="70">
        <v>142</v>
      </c>
      <c r="I31" s="70">
        <v>142</v>
      </c>
      <c r="J31" s="70">
        <v>170</v>
      </c>
      <c r="K31" s="70">
        <v>176</v>
      </c>
      <c r="L31" s="70">
        <v>181</v>
      </c>
      <c r="M31" s="71">
        <f t="shared" si="0"/>
        <v>933</v>
      </c>
      <c r="N31" s="72"/>
      <c r="O31" s="71">
        <f t="shared" si="1"/>
        <v>933</v>
      </c>
      <c r="P31" s="69"/>
      <c r="Q31" s="77">
        <f t="shared" si="7"/>
        <v>6</v>
      </c>
      <c r="R31" s="78">
        <f t="shared" si="2"/>
        <v>155.5</v>
      </c>
      <c r="S31" s="152" t="s">
        <v>4</v>
      </c>
      <c r="T31" s="73"/>
      <c r="U31" s="73"/>
      <c r="V31" s="73"/>
      <c r="W31" s="73"/>
      <c r="X31" s="73"/>
      <c r="Y31" s="73"/>
      <c r="Z31" s="74">
        <f t="shared" si="3"/>
        <v>0</v>
      </c>
      <c r="AA31" s="75"/>
      <c r="AB31" s="74">
        <f t="shared" si="4"/>
        <v>933</v>
      </c>
      <c r="AC31" s="76"/>
      <c r="AD31" s="77">
        <f t="shared" si="5"/>
        <v>6</v>
      </c>
      <c r="AE31" s="78">
        <f t="shared" si="6"/>
        <v>155.5</v>
      </c>
    </row>
    <row r="32" spans="1:31" ht="28.5" customHeight="1">
      <c r="A32" s="181" t="s">
        <v>43</v>
      </c>
      <c r="B32" s="40" t="s">
        <v>125</v>
      </c>
      <c r="C32" s="120" t="s">
        <v>40</v>
      </c>
      <c r="D32" s="81" t="s">
        <v>217</v>
      </c>
      <c r="E32" s="151">
        <v>10291</v>
      </c>
      <c r="F32" s="152" t="s">
        <v>3</v>
      </c>
      <c r="G32" s="70">
        <v>172</v>
      </c>
      <c r="H32" s="70">
        <v>182</v>
      </c>
      <c r="I32" s="70">
        <v>154</v>
      </c>
      <c r="J32" s="70">
        <v>138</v>
      </c>
      <c r="K32" s="70">
        <v>122</v>
      </c>
      <c r="L32" s="70">
        <v>159</v>
      </c>
      <c r="M32" s="71">
        <f t="shared" si="0"/>
        <v>927</v>
      </c>
      <c r="N32" s="72"/>
      <c r="O32" s="71">
        <f t="shared" si="1"/>
        <v>927</v>
      </c>
      <c r="P32" s="69"/>
      <c r="Q32" s="77">
        <f t="shared" si="7"/>
        <v>6</v>
      </c>
      <c r="R32" s="78">
        <f t="shared" si="2"/>
        <v>154.5</v>
      </c>
      <c r="S32" s="152" t="s">
        <v>4</v>
      </c>
      <c r="T32" s="73"/>
      <c r="U32" s="73"/>
      <c r="V32" s="73"/>
      <c r="W32" s="73"/>
      <c r="X32" s="73"/>
      <c r="Y32" s="73"/>
      <c r="Z32" s="74">
        <f t="shared" si="3"/>
        <v>0</v>
      </c>
      <c r="AA32" s="75"/>
      <c r="AB32" s="74">
        <f t="shared" si="4"/>
        <v>927</v>
      </c>
      <c r="AC32" s="76"/>
      <c r="AD32" s="77">
        <f t="shared" si="5"/>
        <v>6</v>
      </c>
      <c r="AE32" s="78">
        <f t="shared" si="6"/>
        <v>154.5</v>
      </c>
    </row>
    <row r="33" spans="1:31" ht="28.5" customHeight="1">
      <c r="A33" s="181" t="s">
        <v>44</v>
      </c>
      <c r="B33" s="40" t="s">
        <v>174</v>
      </c>
      <c r="C33" s="120" t="s">
        <v>246</v>
      </c>
      <c r="D33" s="81" t="s">
        <v>239</v>
      </c>
      <c r="E33" s="151">
        <v>102771</v>
      </c>
      <c r="F33" s="152" t="s">
        <v>3</v>
      </c>
      <c r="G33" s="70">
        <v>123</v>
      </c>
      <c r="H33" s="70">
        <v>167</v>
      </c>
      <c r="I33" s="70">
        <v>173</v>
      </c>
      <c r="J33" s="70">
        <v>144</v>
      </c>
      <c r="K33" s="70">
        <v>164</v>
      </c>
      <c r="L33" s="70">
        <v>125</v>
      </c>
      <c r="M33" s="71">
        <f t="shared" si="0"/>
        <v>896</v>
      </c>
      <c r="N33" s="72">
        <v>24</v>
      </c>
      <c r="O33" s="71">
        <f t="shared" si="1"/>
        <v>920</v>
      </c>
      <c r="P33" s="69"/>
      <c r="Q33" s="77">
        <f t="shared" si="7"/>
        <v>6</v>
      </c>
      <c r="R33" s="78">
        <f t="shared" si="2"/>
        <v>153.33333333333334</v>
      </c>
      <c r="S33" s="152" t="s">
        <v>4</v>
      </c>
      <c r="T33" s="73"/>
      <c r="U33" s="73"/>
      <c r="V33" s="73"/>
      <c r="W33" s="73"/>
      <c r="X33" s="73"/>
      <c r="Y33" s="73"/>
      <c r="Z33" s="74">
        <f t="shared" si="3"/>
        <v>0</v>
      </c>
      <c r="AA33" s="75"/>
      <c r="AB33" s="74">
        <f t="shared" si="4"/>
        <v>920</v>
      </c>
      <c r="AC33" s="76"/>
      <c r="AD33" s="77">
        <f t="shared" si="5"/>
        <v>6</v>
      </c>
      <c r="AE33" s="78">
        <f t="shared" si="6"/>
        <v>153.33333333333334</v>
      </c>
    </row>
    <row r="34" spans="1:31" ht="28.5" customHeight="1">
      <c r="A34" s="181" t="s">
        <v>45</v>
      </c>
      <c r="B34" s="40" t="s">
        <v>125</v>
      </c>
      <c r="C34" s="120" t="s">
        <v>251</v>
      </c>
      <c r="D34" s="81" t="s">
        <v>230</v>
      </c>
      <c r="E34" s="151">
        <v>40273</v>
      </c>
      <c r="F34" s="152" t="s">
        <v>3</v>
      </c>
      <c r="G34" s="70">
        <v>139</v>
      </c>
      <c r="H34" s="70">
        <v>143</v>
      </c>
      <c r="I34" s="70">
        <v>166</v>
      </c>
      <c r="J34" s="70">
        <v>130</v>
      </c>
      <c r="K34" s="70">
        <v>116</v>
      </c>
      <c r="L34" s="70">
        <v>210</v>
      </c>
      <c r="M34" s="71">
        <f t="shared" si="0"/>
        <v>904</v>
      </c>
      <c r="N34" s="72"/>
      <c r="O34" s="71">
        <f t="shared" si="1"/>
        <v>904</v>
      </c>
      <c r="P34" s="69"/>
      <c r="Q34" s="77">
        <f t="shared" si="7"/>
        <v>6</v>
      </c>
      <c r="R34" s="78">
        <f t="shared" si="2"/>
        <v>150.66666666666666</v>
      </c>
      <c r="S34" s="152" t="s">
        <v>4</v>
      </c>
      <c r="T34" s="73"/>
      <c r="U34" s="73"/>
      <c r="V34" s="73"/>
      <c r="W34" s="73"/>
      <c r="X34" s="73"/>
      <c r="Y34" s="73"/>
      <c r="Z34" s="74">
        <f t="shared" si="3"/>
        <v>0</v>
      </c>
      <c r="AA34" s="75"/>
      <c r="AB34" s="74">
        <f t="shared" si="4"/>
        <v>904</v>
      </c>
      <c r="AC34" s="76"/>
      <c r="AD34" s="77">
        <f t="shared" si="5"/>
        <v>6</v>
      </c>
      <c r="AE34" s="78">
        <f t="shared" si="6"/>
        <v>150.66666666666666</v>
      </c>
    </row>
    <row r="35" spans="1:31" ht="28.5" customHeight="1">
      <c r="A35" s="181" t="s">
        <v>46</v>
      </c>
      <c r="B35" s="40" t="s">
        <v>194</v>
      </c>
      <c r="C35" s="120" t="s">
        <v>254</v>
      </c>
      <c r="D35" s="81" t="s">
        <v>241</v>
      </c>
      <c r="E35" s="151">
        <v>380271</v>
      </c>
      <c r="F35" s="152" t="s">
        <v>3</v>
      </c>
      <c r="G35" s="70">
        <v>154</v>
      </c>
      <c r="H35" s="70">
        <v>153</v>
      </c>
      <c r="I35" s="70">
        <v>131</v>
      </c>
      <c r="J35" s="70">
        <v>103</v>
      </c>
      <c r="K35" s="70">
        <v>158</v>
      </c>
      <c r="L35" s="70">
        <v>141</v>
      </c>
      <c r="M35" s="71">
        <f t="shared" si="0"/>
        <v>840</v>
      </c>
      <c r="N35" s="72">
        <v>48</v>
      </c>
      <c r="O35" s="71">
        <f t="shared" si="1"/>
        <v>888</v>
      </c>
      <c r="P35" s="69"/>
      <c r="Q35" s="77">
        <v>6</v>
      </c>
      <c r="R35" s="78">
        <f t="shared" si="2"/>
        <v>148</v>
      </c>
      <c r="S35" s="152" t="s">
        <v>4</v>
      </c>
      <c r="T35" s="73"/>
      <c r="U35" s="73"/>
      <c r="V35" s="73"/>
      <c r="W35" s="73"/>
      <c r="X35" s="73"/>
      <c r="Y35" s="73"/>
      <c r="Z35" s="74">
        <f t="shared" si="3"/>
        <v>0</v>
      </c>
      <c r="AA35" s="75"/>
      <c r="AB35" s="74">
        <f t="shared" si="4"/>
        <v>888</v>
      </c>
      <c r="AC35" s="76"/>
      <c r="AD35" s="77">
        <f t="shared" si="5"/>
        <v>6</v>
      </c>
      <c r="AE35" s="78">
        <f t="shared" si="6"/>
        <v>148</v>
      </c>
    </row>
    <row r="36" spans="1:31" ht="28.5" customHeight="1">
      <c r="A36" s="181" t="s">
        <v>47</v>
      </c>
      <c r="B36" s="40" t="s">
        <v>125</v>
      </c>
      <c r="C36" s="120" t="s">
        <v>39</v>
      </c>
      <c r="D36" s="81" t="s">
        <v>226</v>
      </c>
      <c r="E36" s="151">
        <v>330273</v>
      </c>
      <c r="F36" s="152" t="s">
        <v>3</v>
      </c>
      <c r="G36" s="70">
        <v>141</v>
      </c>
      <c r="H36" s="70">
        <v>149</v>
      </c>
      <c r="I36" s="70">
        <v>134</v>
      </c>
      <c r="J36" s="70">
        <v>157</v>
      </c>
      <c r="K36" s="70">
        <v>140</v>
      </c>
      <c r="L36" s="70">
        <v>159</v>
      </c>
      <c r="M36" s="71">
        <f t="shared" si="0"/>
        <v>880</v>
      </c>
      <c r="N36" s="72"/>
      <c r="O36" s="71">
        <f t="shared" si="1"/>
        <v>880</v>
      </c>
      <c r="P36" s="69"/>
      <c r="Q36" s="77">
        <f t="shared" si="7"/>
        <v>6</v>
      </c>
      <c r="R36" s="78">
        <f t="shared" si="2"/>
        <v>146.66666666666666</v>
      </c>
      <c r="S36" s="152" t="s">
        <v>4</v>
      </c>
      <c r="T36" s="73"/>
      <c r="U36" s="73"/>
      <c r="V36" s="73"/>
      <c r="W36" s="73"/>
      <c r="X36" s="73"/>
      <c r="Y36" s="73"/>
      <c r="Z36" s="74">
        <f t="shared" si="3"/>
        <v>0</v>
      </c>
      <c r="AA36" s="75"/>
      <c r="AB36" s="74">
        <f t="shared" si="4"/>
        <v>880</v>
      </c>
      <c r="AC36" s="76"/>
      <c r="AD36" s="77">
        <f t="shared" si="5"/>
        <v>6</v>
      </c>
      <c r="AE36" s="78">
        <f t="shared" si="6"/>
        <v>146.66666666666666</v>
      </c>
    </row>
    <row r="37" spans="1:31" ht="28.5" customHeight="1">
      <c r="A37" s="181" t="s">
        <v>48</v>
      </c>
      <c r="B37" s="40" t="s">
        <v>125</v>
      </c>
      <c r="C37" s="120" t="s">
        <v>37</v>
      </c>
      <c r="D37" s="81" t="s">
        <v>219</v>
      </c>
      <c r="E37" s="151">
        <v>120790</v>
      </c>
      <c r="F37" s="152" t="s">
        <v>3</v>
      </c>
      <c r="G37" s="70">
        <v>120</v>
      </c>
      <c r="H37" s="70">
        <v>180</v>
      </c>
      <c r="I37" s="70">
        <v>117</v>
      </c>
      <c r="J37" s="70">
        <v>152</v>
      </c>
      <c r="K37" s="70">
        <v>139</v>
      </c>
      <c r="L37" s="70">
        <v>135</v>
      </c>
      <c r="M37" s="71">
        <f t="shared" si="0"/>
        <v>843</v>
      </c>
      <c r="N37" s="72"/>
      <c r="O37" s="71">
        <f t="shared" si="1"/>
        <v>843</v>
      </c>
      <c r="P37" s="69"/>
      <c r="Q37" s="77">
        <f t="shared" si="7"/>
        <v>6</v>
      </c>
      <c r="R37" s="78">
        <f t="shared" si="2"/>
        <v>140.5</v>
      </c>
      <c r="S37" s="152" t="s">
        <v>4</v>
      </c>
      <c r="T37" s="73"/>
      <c r="U37" s="73"/>
      <c r="V37" s="73"/>
      <c r="W37" s="73"/>
      <c r="X37" s="73"/>
      <c r="Y37" s="73"/>
      <c r="Z37" s="74">
        <f t="shared" si="3"/>
        <v>0</v>
      </c>
      <c r="AA37" s="75"/>
      <c r="AB37" s="74">
        <f t="shared" si="4"/>
        <v>843</v>
      </c>
      <c r="AC37" s="76"/>
      <c r="AD37" s="77">
        <f t="shared" si="5"/>
        <v>6</v>
      </c>
      <c r="AE37" s="78">
        <f t="shared" si="6"/>
        <v>140.5</v>
      </c>
    </row>
    <row r="38" spans="1:31" ht="28.5" customHeight="1">
      <c r="A38" s="31"/>
      <c r="B38" t="s">
        <v>174</v>
      </c>
      <c r="C38" s="4"/>
      <c r="D38" s="58"/>
      <c r="E38" s="138"/>
      <c r="F38" s="33"/>
      <c r="G38" s="70"/>
      <c r="H38" s="70"/>
      <c r="I38" s="70"/>
      <c r="J38" s="70"/>
      <c r="K38" s="70"/>
      <c r="L38" s="70"/>
      <c r="M38" s="71">
        <f t="shared" si="0"/>
        <v>0</v>
      </c>
      <c r="N38" s="72"/>
      <c r="O38" s="71"/>
      <c r="P38" s="69"/>
      <c r="Q38" s="77">
        <f t="shared" si="7"/>
        <v>0</v>
      </c>
      <c r="R38" s="78"/>
      <c r="S38" s="33"/>
      <c r="T38" s="73"/>
      <c r="U38" s="73"/>
      <c r="V38" s="73"/>
      <c r="W38" s="73"/>
      <c r="X38" s="73"/>
      <c r="Y38" s="73"/>
      <c r="Z38" s="74">
        <f t="shared" si="3"/>
        <v>0</v>
      </c>
      <c r="AA38" s="75"/>
      <c r="AB38" s="74">
        <f t="shared" si="4"/>
        <v>0</v>
      </c>
      <c r="AC38" s="76"/>
      <c r="AD38" s="77">
        <f t="shared" si="5"/>
        <v>0</v>
      </c>
      <c r="AE38" s="78"/>
    </row>
    <row r="39" spans="1:31" ht="28.5" customHeight="1">
      <c r="A39" s="31"/>
      <c r="D39" s="32"/>
      <c r="E39" s="39"/>
      <c r="F39" s="33"/>
      <c r="G39" s="70"/>
      <c r="H39" s="70"/>
      <c r="I39" s="70"/>
      <c r="J39" s="70"/>
      <c r="K39" s="70"/>
      <c r="L39" s="70"/>
      <c r="M39" s="71">
        <f t="shared" si="0"/>
        <v>0</v>
      </c>
      <c r="N39" s="72"/>
      <c r="O39" s="71">
        <f t="shared" si="1"/>
        <v>0</v>
      </c>
      <c r="P39" s="69"/>
      <c r="Q39" s="77">
        <f t="shared" si="7"/>
        <v>0</v>
      </c>
      <c r="R39" s="78"/>
      <c r="S39" s="33"/>
      <c r="T39" s="73"/>
      <c r="U39" s="73"/>
      <c r="V39" s="73"/>
      <c r="W39" s="73"/>
      <c r="X39" s="73"/>
      <c r="Y39" s="73"/>
      <c r="Z39" s="74">
        <f t="shared" si="3"/>
        <v>0</v>
      </c>
      <c r="AA39" s="75"/>
      <c r="AB39" s="74">
        <f t="shared" si="4"/>
        <v>0</v>
      </c>
      <c r="AC39" s="76"/>
      <c r="AD39" s="77">
        <f t="shared" si="5"/>
        <v>0</v>
      </c>
      <c r="AE39" s="78"/>
    </row>
    <row r="40" spans="1:31" ht="28.5" customHeight="1">
      <c r="A40" s="31"/>
      <c r="D40" s="32"/>
      <c r="E40" s="131"/>
      <c r="F40" s="33"/>
      <c r="G40" s="70"/>
      <c r="H40" s="70"/>
      <c r="I40" s="70"/>
      <c r="J40" s="70"/>
      <c r="K40" s="70"/>
      <c r="L40" s="70"/>
      <c r="M40" s="71">
        <f t="shared" si="0"/>
        <v>0</v>
      </c>
      <c r="N40" s="72"/>
      <c r="O40" s="71">
        <f t="shared" si="1"/>
        <v>0</v>
      </c>
      <c r="P40" s="69"/>
      <c r="Q40" s="77">
        <f t="shared" si="7"/>
        <v>0</v>
      </c>
      <c r="R40" s="78"/>
      <c r="S40" s="33"/>
      <c r="T40" s="73"/>
      <c r="U40" s="73"/>
      <c r="V40" s="73"/>
      <c r="W40" s="73"/>
      <c r="X40" s="73"/>
      <c r="Y40" s="73"/>
      <c r="Z40" s="74">
        <f t="shared" si="3"/>
        <v>0</v>
      </c>
      <c r="AA40" s="75"/>
      <c r="AB40" s="74">
        <f t="shared" si="4"/>
        <v>0</v>
      </c>
      <c r="AC40" s="76"/>
      <c r="AD40" s="77">
        <f t="shared" si="5"/>
        <v>0</v>
      </c>
      <c r="AE40" s="78"/>
    </row>
    <row r="41" spans="1:31" ht="28.5" customHeight="1">
      <c r="A41" s="31"/>
      <c r="D41" s="32"/>
      <c r="E41" s="131"/>
      <c r="F41" s="33"/>
      <c r="G41" s="70"/>
      <c r="H41" s="70"/>
      <c r="I41" s="70"/>
      <c r="J41" s="70"/>
      <c r="K41" s="70"/>
      <c r="L41" s="70"/>
      <c r="M41" s="71">
        <f t="shared" si="0"/>
        <v>0</v>
      </c>
      <c r="N41" s="72"/>
      <c r="O41" s="71">
        <f t="shared" si="1"/>
        <v>0</v>
      </c>
      <c r="P41" s="69"/>
      <c r="Q41" s="77">
        <f t="shared" si="7"/>
        <v>0</v>
      </c>
      <c r="R41" s="78"/>
      <c r="S41" s="33"/>
      <c r="T41" s="73"/>
      <c r="U41" s="73"/>
      <c r="V41" s="73"/>
      <c r="W41" s="73"/>
      <c r="X41" s="73"/>
      <c r="Y41" s="73"/>
      <c r="Z41" s="74">
        <f t="shared" si="3"/>
        <v>0</v>
      </c>
      <c r="AA41" s="75"/>
      <c r="AB41" s="74">
        <f t="shared" si="4"/>
        <v>0</v>
      </c>
      <c r="AC41" s="76"/>
      <c r="AD41" s="77">
        <f t="shared" si="5"/>
        <v>0</v>
      </c>
      <c r="AE41" s="78"/>
    </row>
    <row r="42" spans="1:31" ht="28.5" customHeight="1">
      <c r="A42" s="31"/>
      <c r="D42" s="32"/>
      <c r="E42" s="131"/>
      <c r="F42" s="33"/>
      <c r="G42" s="70"/>
      <c r="H42" s="70"/>
      <c r="I42" s="70"/>
      <c r="J42" s="70"/>
      <c r="K42" s="70"/>
      <c r="L42" s="70"/>
      <c r="M42" s="71">
        <f t="shared" si="0"/>
        <v>0</v>
      </c>
      <c r="N42" s="72"/>
      <c r="O42" s="71">
        <f t="shared" si="1"/>
        <v>0</v>
      </c>
      <c r="P42" s="69"/>
      <c r="Q42" s="77">
        <f t="shared" si="7"/>
        <v>0</v>
      </c>
      <c r="R42" s="78"/>
      <c r="S42" s="33"/>
      <c r="T42" s="73"/>
      <c r="U42" s="73"/>
      <c r="V42" s="73"/>
      <c r="W42" s="73"/>
      <c r="X42" s="73"/>
      <c r="Y42" s="73"/>
      <c r="Z42" s="74">
        <f t="shared" si="3"/>
        <v>0</v>
      </c>
      <c r="AA42" s="75"/>
      <c r="AB42" s="74">
        <f t="shared" si="4"/>
        <v>0</v>
      </c>
      <c r="AC42" s="76"/>
      <c r="AD42" s="77">
        <f t="shared" si="5"/>
        <v>0</v>
      </c>
      <c r="AE42" s="78"/>
    </row>
    <row r="43" spans="1:31" ht="28.5" customHeight="1">
      <c r="A43" s="31"/>
      <c r="D43" s="32"/>
      <c r="E43" s="131"/>
      <c r="F43" s="33"/>
      <c r="G43" s="70"/>
      <c r="H43" s="70"/>
      <c r="I43" s="70"/>
      <c r="J43" s="70"/>
      <c r="K43" s="70"/>
      <c r="L43" s="70"/>
      <c r="M43" s="71">
        <f t="shared" si="0"/>
        <v>0</v>
      </c>
      <c r="N43" s="72"/>
      <c r="O43" s="71">
        <f t="shared" si="1"/>
        <v>0</v>
      </c>
      <c r="P43" s="69"/>
      <c r="Q43" s="77">
        <f t="shared" si="7"/>
        <v>0</v>
      </c>
      <c r="R43" s="78"/>
      <c r="S43" s="33"/>
      <c r="T43" s="73"/>
      <c r="U43" s="73"/>
      <c r="V43" s="73"/>
      <c r="W43" s="73"/>
      <c r="X43" s="73"/>
      <c r="Y43" s="73"/>
      <c r="Z43" s="74">
        <f t="shared" si="3"/>
        <v>0</v>
      </c>
      <c r="AA43" s="75"/>
      <c r="AB43" s="74">
        <f t="shared" si="4"/>
        <v>0</v>
      </c>
      <c r="AC43" s="76"/>
      <c r="AD43" s="77">
        <f t="shared" si="5"/>
        <v>0</v>
      </c>
      <c r="AE43" s="78"/>
    </row>
    <row r="44" spans="1:31" ht="28.5" customHeight="1">
      <c r="A44" s="31"/>
      <c r="D44" s="32"/>
      <c r="E44" s="131"/>
      <c r="F44" s="33"/>
      <c r="G44" s="70"/>
      <c r="H44" s="70"/>
      <c r="I44" s="70"/>
      <c r="J44" s="70"/>
      <c r="K44" s="70"/>
      <c r="L44" s="70"/>
      <c r="M44" s="71">
        <f t="shared" si="0"/>
        <v>0</v>
      </c>
      <c r="N44" s="72"/>
      <c r="O44" s="71">
        <f t="shared" si="1"/>
        <v>0</v>
      </c>
      <c r="P44" s="69"/>
      <c r="Q44" s="77">
        <f t="shared" si="7"/>
        <v>0</v>
      </c>
      <c r="R44" s="78"/>
      <c r="S44" s="33"/>
      <c r="T44" s="73"/>
      <c r="U44" s="73"/>
      <c r="V44" s="73"/>
      <c r="W44" s="73"/>
      <c r="X44" s="73"/>
      <c r="Y44" s="73"/>
      <c r="Z44" s="74">
        <f t="shared" si="3"/>
        <v>0</v>
      </c>
      <c r="AA44" s="75"/>
      <c r="AB44" s="74">
        <f t="shared" si="4"/>
        <v>0</v>
      </c>
      <c r="AC44" s="76"/>
      <c r="AD44" s="77">
        <f t="shared" si="5"/>
        <v>0</v>
      </c>
      <c r="AE44" s="78"/>
    </row>
    <row r="45" ht="12.75">
      <c r="E45" s="131"/>
    </row>
    <row r="46" ht="12.75">
      <c r="E46" s="131"/>
    </row>
    <row r="47" ht="12.75">
      <c r="E47" s="131"/>
    </row>
    <row r="48" ht="12.75">
      <c r="E48" s="131"/>
    </row>
    <row r="49" ht="12.75">
      <c r="E49" s="131"/>
    </row>
    <row r="50" ht="12.75">
      <c r="E50" s="131"/>
    </row>
    <row r="51" ht="12.75">
      <c r="E51" s="131"/>
    </row>
    <row r="52" ht="12.75">
      <c r="E52" s="131"/>
    </row>
    <row r="53" ht="12.75">
      <c r="E53" s="131"/>
    </row>
    <row r="54" ht="12.75">
      <c r="E54" s="131"/>
    </row>
  </sheetData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74" r:id="rId1"/>
  <headerFooter alignWithMargins="0">
    <oddFooter>&amp;LSeite &amp;P von &amp;N&amp;CAuswertung: ABV Hallstadt
www.ABV-Raubritter.de&amp;RDruckdatum: &amp;D, &amp;T</oddFooter>
  </headerFooter>
  <rowBreaks count="1" manualBreakCount="1">
    <brk id="29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0">
      <selection activeCell="I31" sqref="I31"/>
    </sheetView>
  </sheetViews>
  <sheetFormatPr defaultColWidth="11.421875" defaultRowHeight="12.75"/>
  <cols>
    <col min="1" max="1" width="2.7109375" style="0" customWidth="1"/>
    <col min="2" max="2" width="21.140625" style="0" customWidth="1"/>
    <col min="3" max="3" width="5.7109375" style="0" customWidth="1"/>
    <col min="4" max="4" width="21.140625" style="0" customWidth="1"/>
    <col min="5" max="5" width="5.7109375" style="34" customWidth="1"/>
    <col min="6" max="6" width="21.140625" style="0" customWidth="1"/>
    <col min="7" max="7" width="5.7109375" style="34" customWidth="1"/>
    <col min="8" max="8" width="21.140625" style="0" customWidth="1"/>
    <col min="9" max="10" width="5.7109375" style="34" customWidth="1"/>
    <col min="11" max="11" width="6.7109375" style="34" customWidth="1"/>
    <col min="12" max="12" width="6.8515625" style="0" customWidth="1"/>
  </cols>
  <sheetData>
    <row r="1" spans="1:11" ht="9" customHeight="1" thickTop="1">
      <c r="A1" s="5"/>
      <c r="B1" s="6"/>
      <c r="C1" s="7"/>
      <c r="D1" s="7"/>
      <c r="E1" s="7"/>
      <c r="F1" s="6"/>
      <c r="G1" s="6"/>
      <c r="H1" s="6"/>
      <c r="I1" s="7"/>
      <c r="J1" s="7"/>
      <c r="K1" s="7"/>
    </row>
    <row r="2" spans="1:11" ht="18" customHeight="1">
      <c r="A2" s="48" t="s">
        <v>80</v>
      </c>
      <c r="B2" s="49"/>
      <c r="C2" s="50"/>
      <c r="D2" s="50"/>
      <c r="E2" s="51"/>
      <c r="F2" s="51"/>
      <c r="G2" s="51"/>
      <c r="H2" s="51"/>
      <c r="I2" s="49"/>
      <c r="J2" s="49"/>
      <c r="K2" s="50"/>
    </row>
    <row r="3" spans="1:11" ht="15.75" customHeight="1">
      <c r="A3" s="12" t="s">
        <v>0</v>
      </c>
      <c r="B3" s="8"/>
      <c r="C3" s="9"/>
      <c r="D3" s="10"/>
      <c r="E3" s="10"/>
      <c r="F3" s="10"/>
      <c r="G3" s="10"/>
      <c r="H3" s="8"/>
      <c r="I3" s="8"/>
      <c r="J3" s="11"/>
      <c r="K3" s="8"/>
    </row>
    <row r="4" spans="1:11" ht="15.75" customHeight="1">
      <c r="A4" s="1"/>
      <c r="B4" s="2"/>
      <c r="C4" s="13"/>
      <c r="D4" s="13"/>
      <c r="E4" s="13"/>
      <c r="F4" s="2"/>
      <c r="G4" s="2"/>
      <c r="H4" s="2"/>
      <c r="I4" s="2"/>
      <c r="J4" s="2"/>
      <c r="K4" s="2"/>
    </row>
    <row r="5" spans="1:11" ht="16.5" customHeight="1">
      <c r="A5" s="15" t="s">
        <v>81</v>
      </c>
      <c r="B5" s="16"/>
      <c r="C5" s="17"/>
      <c r="D5" s="18" t="s">
        <v>35</v>
      </c>
      <c r="E5" s="19"/>
      <c r="F5" s="8"/>
      <c r="G5" s="8"/>
      <c r="H5" s="8"/>
      <c r="I5" s="20"/>
      <c r="J5" s="20"/>
      <c r="K5" s="21" t="s">
        <v>82</v>
      </c>
    </row>
    <row r="6" spans="1:11" ht="9" customHeight="1" thickBot="1">
      <c r="A6" s="22"/>
      <c r="B6" s="23"/>
      <c r="C6" s="24"/>
      <c r="D6" s="24"/>
      <c r="E6" s="24"/>
      <c r="F6" s="23"/>
      <c r="G6" s="23"/>
      <c r="H6" s="23"/>
      <c r="I6" s="24"/>
      <c r="J6" s="24"/>
      <c r="K6" s="24"/>
    </row>
    <row r="7" spans="1:11" ht="9" customHeight="1" thickTop="1">
      <c r="A7" s="1"/>
      <c r="B7" s="2"/>
      <c r="C7" s="4"/>
      <c r="D7" s="4"/>
      <c r="E7" s="4"/>
      <c r="F7" s="25"/>
      <c r="G7" s="25"/>
      <c r="H7" s="25"/>
      <c r="I7" s="4"/>
      <c r="J7" s="4"/>
      <c r="K7" s="4"/>
    </row>
    <row r="8" spans="1:11" ht="16.5" customHeight="1">
      <c r="A8" s="26"/>
      <c r="B8" s="27"/>
      <c r="C8" s="28"/>
      <c r="D8" s="18" t="s">
        <v>78</v>
      </c>
      <c r="E8" s="10"/>
      <c r="F8" s="13"/>
      <c r="G8" s="13"/>
      <c r="H8" s="13"/>
      <c r="I8" s="29"/>
      <c r="J8" s="29"/>
      <c r="K8" s="27"/>
    </row>
    <row r="9" spans="1:11" ht="8.25" customHeight="1" thickBot="1">
      <c r="A9" s="22"/>
      <c r="B9" s="23"/>
      <c r="C9" s="24"/>
      <c r="D9" s="24"/>
      <c r="E9" s="24"/>
      <c r="F9" s="23"/>
      <c r="G9" s="23"/>
      <c r="H9" s="23"/>
      <c r="I9" s="24"/>
      <c r="J9" s="24"/>
      <c r="K9" s="24"/>
    </row>
    <row r="10" ht="27" customHeight="1" thickBot="1" thickTop="1">
      <c r="B10" s="38"/>
    </row>
    <row r="11" spans="8:11" ht="16.5" customHeight="1" thickBot="1">
      <c r="H11" s="87" t="s">
        <v>68</v>
      </c>
      <c r="I11" s="88"/>
      <c r="J11" s="87"/>
      <c r="K11" s="89"/>
    </row>
    <row r="12" spans="2:12" ht="16.5" customHeight="1" thickBot="1">
      <c r="B12" s="4"/>
      <c r="C12" s="4"/>
      <c r="D12" s="4"/>
      <c r="E12" s="39"/>
      <c r="F12" s="4"/>
      <c r="G12" s="80"/>
      <c r="H12" s="86" t="str">
        <f>F15</f>
        <v>Gürz, Wolfgang</v>
      </c>
      <c r="I12" s="90">
        <v>213</v>
      </c>
      <c r="J12" s="91">
        <v>213</v>
      </c>
      <c r="K12" s="91">
        <v>426</v>
      </c>
      <c r="L12" s="80" t="s">
        <v>74</v>
      </c>
    </row>
    <row r="13" spans="2:12" ht="16.5" customHeight="1" thickBot="1">
      <c r="B13" s="82"/>
      <c r="C13" s="84"/>
      <c r="D13" s="84"/>
      <c r="E13" s="80"/>
      <c r="F13" s="84"/>
      <c r="G13" s="80"/>
      <c r="H13" s="86" t="str">
        <f>B27</f>
        <v>Wölki, Robert</v>
      </c>
      <c r="I13" s="90">
        <v>174</v>
      </c>
      <c r="J13" s="91">
        <v>242</v>
      </c>
      <c r="K13" s="91">
        <v>416</v>
      </c>
      <c r="L13" t="s">
        <v>73</v>
      </c>
    </row>
    <row r="14" spans="2:11" ht="16.5" customHeight="1">
      <c r="B14" s="4"/>
      <c r="C14" s="84"/>
      <c r="D14" s="84"/>
      <c r="E14" s="80"/>
      <c r="F14" s="87" t="s">
        <v>66</v>
      </c>
      <c r="G14" s="88"/>
      <c r="H14" s="84"/>
      <c r="I14" s="80"/>
      <c r="J14" s="80"/>
      <c r="K14" s="39"/>
    </row>
    <row r="15" spans="2:11" ht="16.5" customHeight="1">
      <c r="B15" s="4"/>
      <c r="C15" s="84"/>
      <c r="D15" s="84"/>
      <c r="E15" s="80"/>
      <c r="F15" s="92" t="str">
        <f>D18</f>
        <v>Gürz, Wolfgang</v>
      </c>
      <c r="G15" s="95">
        <v>233</v>
      </c>
      <c r="H15" s="84"/>
      <c r="I15" s="80"/>
      <c r="J15" s="80"/>
      <c r="K15" s="39"/>
    </row>
    <row r="16" spans="2:11" ht="16.5" customHeight="1" thickBot="1">
      <c r="B16" s="4"/>
      <c r="C16" s="84"/>
      <c r="D16" s="84"/>
      <c r="E16" s="80"/>
      <c r="F16" s="93" t="str">
        <f>B28</f>
        <v>Fleischhauer, Achim</v>
      </c>
      <c r="G16" s="94">
        <v>186</v>
      </c>
      <c r="H16" s="84" t="s">
        <v>72</v>
      </c>
      <c r="I16" s="80"/>
      <c r="J16" s="80"/>
      <c r="K16" s="39"/>
    </row>
    <row r="17" spans="2:11" ht="16.5" customHeight="1">
      <c r="B17" s="4"/>
      <c r="C17" s="84"/>
      <c r="D17" s="87" t="s">
        <v>65</v>
      </c>
      <c r="E17" s="88"/>
      <c r="F17" s="84"/>
      <c r="G17" s="80"/>
      <c r="H17" s="84"/>
      <c r="I17" s="80"/>
      <c r="J17" s="80"/>
      <c r="K17" s="39"/>
    </row>
    <row r="18" spans="2:11" ht="16.5" customHeight="1">
      <c r="B18" s="4"/>
      <c r="C18" s="84"/>
      <c r="D18" s="92" t="str">
        <f>B22</f>
        <v>Gürz, Wolfgang</v>
      </c>
      <c r="E18" s="95">
        <v>265</v>
      </c>
      <c r="F18" s="84"/>
      <c r="G18" s="80"/>
      <c r="H18" s="84"/>
      <c r="I18" s="80"/>
      <c r="J18" s="80"/>
      <c r="K18" s="39"/>
    </row>
    <row r="19" spans="1:11" ht="16.5" customHeight="1" thickBot="1">
      <c r="A19" s="36"/>
      <c r="B19" s="4"/>
      <c r="C19" s="84"/>
      <c r="D19" s="93" t="str">
        <f>B29</f>
        <v>Köpf, Rainer</v>
      </c>
      <c r="E19" s="94">
        <v>200</v>
      </c>
      <c r="F19" s="84" t="s">
        <v>70</v>
      </c>
      <c r="G19" s="80"/>
      <c r="H19" s="84"/>
      <c r="I19" s="80"/>
      <c r="J19" s="80"/>
      <c r="K19" s="39"/>
    </row>
    <row r="20" spans="2:11" ht="16.5" customHeight="1">
      <c r="B20" s="87" t="s">
        <v>67</v>
      </c>
      <c r="C20" s="88"/>
      <c r="D20" s="84"/>
      <c r="E20" s="80"/>
      <c r="F20" s="84"/>
      <c r="G20" s="80"/>
      <c r="H20" s="84"/>
      <c r="I20" s="80"/>
      <c r="J20" s="80"/>
      <c r="K20" s="39"/>
    </row>
    <row r="21" spans="2:11" ht="16.5" customHeight="1">
      <c r="B21" s="92" t="str">
        <f>B30</f>
        <v>Fischbach, Max</v>
      </c>
      <c r="C21" s="95">
        <v>214</v>
      </c>
      <c r="D21" s="84" t="s">
        <v>71</v>
      </c>
      <c r="E21" s="80"/>
      <c r="F21" s="84"/>
      <c r="G21" s="80"/>
      <c r="H21" s="84"/>
      <c r="I21" s="80"/>
      <c r="J21" s="80"/>
      <c r="K21" s="39"/>
    </row>
    <row r="22" spans="2:11" ht="16.5" customHeight="1" thickBot="1">
      <c r="B22" s="93" t="str">
        <f>B31</f>
        <v>Gürz, Wolfgang</v>
      </c>
      <c r="C22" s="94">
        <v>223</v>
      </c>
      <c r="D22" s="84"/>
      <c r="E22" s="80"/>
      <c r="F22" s="84"/>
      <c r="G22" s="80"/>
      <c r="H22" s="84"/>
      <c r="I22" s="80"/>
      <c r="J22" s="80"/>
      <c r="K22" s="39"/>
    </row>
    <row r="23" spans="1:11" ht="16.5" customHeight="1">
      <c r="A23" s="42"/>
      <c r="B23" s="9"/>
      <c r="C23" s="9"/>
      <c r="D23" s="8"/>
      <c r="E23" s="8"/>
      <c r="F23" s="42"/>
      <c r="G23" s="42"/>
      <c r="H23" s="42"/>
      <c r="I23" s="42"/>
      <c r="J23" s="42"/>
      <c r="K23" s="42"/>
    </row>
    <row r="24" spans="9:11" ht="16.5" customHeight="1">
      <c r="I24" s="40"/>
      <c r="J24" s="44"/>
      <c r="K24" s="8"/>
    </row>
    <row r="25" spans="2:11" ht="16.5" customHeight="1">
      <c r="B25" s="42" t="s">
        <v>25</v>
      </c>
      <c r="C25" s="9"/>
      <c r="D25" s="8"/>
      <c r="E25" s="8"/>
      <c r="F25" s="42" t="s">
        <v>63</v>
      </c>
      <c r="G25" s="42"/>
      <c r="H25" s="42"/>
      <c r="I25" s="42"/>
      <c r="J25" s="42"/>
      <c r="K25" s="42"/>
    </row>
    <row r="26" ht="16.5" customHeight="1"/>
    <row r="27" spans="1:12" ht="16.5" customHeight="1">
      <c r="A27" s="34" t="s">
        <v>2</v>
      </c>
      <c r="B27" s="43" t="str">
        <f>'Herren A'!D12</f>
        <v>Wölki, Robert</v>
      </c>
      <c r="C27" s="43">
        <f>'Herren A'!AB12</f>
        <v>2934</v>
      </c>
      <c r="D27" s="34" t="str">
        <f>'Herren A'!C12</f>
        <v>MKV</v>
      </c>
      <c r="E27" s="43"/>
      <c r="G27" s="34" t="s">
        <v>2</v>
      </c>
      <c r="H27" t="str">
        <f>B28</f>
        <v>Fleischhauer, Achim</v>
      </c>
      <c r="I27" s="41">
        <f>C28+G16</f>
        <v>2864</v>
      </c>
      <c r="J27" s="34">
        <v>13</v>
      </c>
      <c r="K27" s="34">
        <f>I27/J27</f>
        <v>220.30769230769232</v>
      </c>
      <c r="L27" t="s">
        <v>72</v>
      </c>
    </row>
    <row r="28" spans="1:12" ht="16.5" customHeight="1">
      <c r="A28" s="34" t="s">
        <v>5</v>
      </c>
      <c r="B28" s="43" t="str">
        <f>'Herren A'!D13</f>
        <v>Fleischhauer, Achim</v>
      </c>
      <c r="C28" s="43">
        <f>'Herren A'!AB13</f>
        <v>2678</v>
      </c>
      <c r="D28" s="34" t="str">
        <f>'Herren A'!C13</f>
        <v>MÜL</v>
      </c>
      <c r="E28" s="43"/>
      <c r="G28" s="34" t="s">
        <v>5</v>
      </c>
      <c r="H28" t="str">
        <f>B27</f>
        <v>Wölki, Robert</v>
      </c>
      <c r="I28" s="41">
        <f>C27+I13+J13</f>
        <v>3350</v>
      </c>
      <c r="J28" s="34">
        <v>14</v>
      </c>
      <c r="K28" s="34">
        <f>I28/J28</f>
        <v>239.28571428571428</v>
      </c>
      <c r="L28" t="s">
        <v>73</v>
      </c>
    </row>
    <row r="29" spans="1:12" ht="16.5" customHeight="1">
      <c r="A29" s="34" t="s">
        <v>6</v>
      </c>
      <c r="B29" s="43" t="str">
        <f>'Herren A'!D14</f>
        <v>Köpf, Rainer</v>
      </c>
      <c r="C29" s="43">
        <f>'Herren A'!AB14</f>
        <v>2667</v>
      </c>
      <c r="D29" s="34" t="str">
        <f>'Herren A'!C14</f>
        <v>MÜL</v>
      </c>
      <c r="E29" s="43"/>
      <c r="G29" s="34" t="s">
        <v>6</v>
      </c>
      <c r="H29" t="str">
        <f>B30</f>
        <v>Fischbach, Max</v>
      </c>
      <c r="I29" s="41">
        <f>C30+C21</f>
        <v>2870</v>
      </c>
      <c r="J29" s="34">
        <v>13</v>
      </c>
      <c r="K29" s="34">
        <f>I29/J29</f>
        <v>220.76923076923077</v>
      </c>
      <c r="L29" t="s">
        <v>71</v>
      </c>
    </row>
    <row r="30" spans="1:12" ht="16.5" customHeight="1">
      <c r="A30" s="34" t="s">
        <v>7</v>
      </c>
      <c r="B30" s="43" t="str">
        <f>'Herren A'!D15</f>
        <v>Fischbach, Max</v>
      </c>
      <c r="C30" s="43">
        <f>'Herren A'!AB15</f>
        <v>2656</v>
      </c>
      <c r="D30" s="34" t="str">
        <f>'Herren A'!C15</f>
        <v>ABV </v>
      </c>
      <c r="E30" s="43"/>
      <c r="G30" s="34" t="s">
        <v>7</v>
      </c>
      <c r="H30" t="str">
        <f>B29</f>
        <v>Köpf, Rainer</v>
      </c>
      <c r="I30" s="41">
        <f>C29+E19</f>
        <v>2867</v>
      </c>
      <c r="J30" s="34">
        <v>13</v>
      </c>
      <c r="K30" s="34">
        <f>I30/J30</f>
        <v>220.53846153846155</v>
      </c>
      <c r="L30" t="s">
        <v>70</v>
      </c>
    </row>
    <row r="31" spans="1:12" ht="16.5" customHeight="1">
      <c r="A31" s="34" t="s">
        <v>8</v>
      </c>
      <c r="B31" s="43" t="str">
        <f>'Herren A'!D16</f>
        <v>Gürz, Wolfgang</v>
      </c>
      <c r="C31" s="43">
        <f>'Herren A'!AB16</f>
        <v>2645</v>
      </c>
      <c r="D31" s="34" t="str">
        <f>'Herren A'!C16</f>
        <v>WÜR</v>
      </c>
      <c r="E31" s="43"/>
      <c r="G31" s="34" t="s">
        <v>8</v>
      </c>
      <c r="H31" t="str">
        <f>B31</f>
        <v>Gürz, Wolfgang</v>
      </c>
      <c r="I31" s="41">
        <f>C31+C22+E18+G15+K12</f>
        <v>3792</v>
      </c>
      <c r="J31" s="34">
        <v>17</v>
      </c>
      <c r="K31" s="34">
        <f>I31/J31</f>
        <v>223.05882352941177</v>
      </c>
      <c r="L31" s="80" t="s">
        <v>74</v>
      </c>
    </row>
    <row r="32" ht="12.75">
      <c r="B32" s="43"/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orientation="landscape" paperSize="9" scale="95" r:id="rId1"/>
  <headerFooter alignWithMargins="0">
    <oddFooter>&amp;LSeite &amp;P von &amp;N&amp;CAuswertung: ABV Hallstadt
www.ABV-Raubritter.de&amp;RDruckdatum: 14.07.2005, 10:34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0">
      <selection activeCell="I27" sqref="I27"/>
    </sheetView>
  </sheetViews>
  <sheetFormatPr defaultColWidth="11.421875" defaultRowHeight="12.75"/>
  <cols>
    <col min="1" max="1" width="2.7109375" style="0" customWidth="1"/>
    <col min="2" max="2" width="21.140625" style="0" customWidth="1"/>
    <col min="3" max="3" width="5.7109375" style="0" customWidth="1"/>
    <col min="4" max="4" width="21.140625" style="0" customWidth="1"/>
    <col min="5" max="5" width="5.7109375" style="34" customWidth="1"/>
    <col min="6" max="6" width="21.140625" style="0" customWidth="1"/>
    <col min="7" max="7" width="5.7109375" style="34" customWidth="1"/>
    <col min="8" max="8" width="21.140625" style="0" customWidth="1"/>
    <col min="9" max="10" width="5.7109375" style="34" customWidth="1"/>
    <col min="11" max="11" width="6.7109375" style="34" customWidth="1"/>
    <col min="12" max="12" width="6.8515625" style="0" customWidth="1"/>
  </cols>
  <sheetData>
    <row r="1" spans="1:11" ht="9" customHeight="1" thickTop="1">
      <c r="A1" s="5"/>
      <c r="B1" s="6"/>
      <c r="C1" s="7"/>
      <c r="D1" s="7"/>
      <c r="E1" s="7"/>
      <c r="F1" s="6"/>
      <c r="G1" s="6"/>
      <c r="H1" s="6"/>
      <c r="I1" s="7"/>
      <c r="J1" s="7"/>
      <c r="K1" s="7"/>
    </row>
    <row r="2" spans="1:11" ht="18" customHeight="1">
      <c r="A2" s="48" t="s">
        <v>80</v>
      </c>
      <c r="B2" s="49"/>
      <c r="C2" s="50"/>
      <c r="D2" s="50"/>
      <c r="E2" s="51"/>
      <c r="F2" s="51"/>
      <c r="G2" s="51"/>
      <c r="H2" s="51"/>
      <c r="I2" s="49"/>
      <c r="J2" s="49"/>
      <c r="K2" s="50"/>
    </row>
    <row r="3" spans="1:11" ht="15.75" customHeight="1">
      <c r="A3" s="12" t="s">
        <v>0</v>
      </c>
      <c r="B3" s="8"/>
      <c r="C3" s="9"/>
      <c r="D3" s="10"/>
      <c r="E3" s="10"/>
      <c r="F3" s="10"/>
      <c r="G3" s="10"/>
      <c r="H3" s="8"/>
      <c r="I3" s="8"/>
      <c r="J3" s="11"/>
      <c r="K3" s="8"/>
    </row>
    <row r="4" spans="1:11" ht="15.75" customHeight="1">
      <c r="A4" s="1"/>
      <c r="B4" s="2"/>
      <c r="C4" s="13"/>
      <c r="D4" s="13"/>
      <c r="E4" s="13"/>
      <c r="F4" s="2"/>
      <c r="G4" s="2"/>
      <c r="H4" s="2"/>
      <c r="I4" s="2"/>
      <c r="J4" s="2"/>
      <c r="K4" s="2"/>
    </row>
    <row r="5" spans="1:11" ht="16.5" customHeight="1">
      <c r="A5" s="15" t="s">
        <v>81</v>
      </c>
      <c r="B5" s="16"/>
      <c r="C5" s="17"/>
      <c r="D5" s="18" t="s">
        <v>35</v>
      </c>
      <c r="E5" s="19"/>
      <c r="F5" s="8"/>
      <c r="G5" s="8"/>
      <c r="H5" s="8"/>
      <c r="I5" s="20"/>
      <c r="J5" s="20"/>
      <c r="K5" s="21" t="s">
        <v>82</v>
      </c>
    </row>
    <row r="6" spans="1:11" ht="9" customHeight="1" thickBot="1">
      <c r="A6" s="22"/>
      <c r="B6" s="23"/>
      <c r="C6" s="24"/>
      <c r="D6" s="24"/>
      <c r="E6" s="24"/>
      <c r="F6" s="23"/>
      <c r="G6" s="23"/>
      <c r="H6" s="23"/>
      <c r="I6" s="24"/>
      <c r="J6" s="24"/>
      <c r="K6" s="24"/>
    </row>
    <row r="7" spans="1:11" ht="9" customHeight="1" thickTop="1">
      <c r="A7" s="1"/>
      <c r="B7" s="2"/>
      <c r="C7" s="4"/>
      <c r="D7" s="4"/>
      <c r="E7" s="4"/>
      <c r="F7" s="25"/>
      <c r="G7" s="25"/>
      <c r="H7" s="25"/>
      <c r="I7" s="4"/>
      <c r="J7" s="4"/>
      <c r="K7" s="4"/>
    </row>
    <row r="8" spans="1:11" ht="16.5" customHeight="1">
      <c r="A8" s="26"/>
      <c r="B8" s="27"/>
      <c r="C8" s="28"/>
      <c r="D8" s="18" t="s">
        <v>79</v>
      </c>
      <c r="E8" s="10"/>
      <c r="F8" s="13"/>
      <c r="G8" s="13"/>
      <c r="H8" s="13"/>
      <c r="I8" s="29"/>
      <c r="J8" s="29"/>
      <c r="K8" s="27"/>
    </row>
    <row r="9" spans="1:11" ht="8.25" customHeight="1" thickBot="1">
      <c r="A9" s="22"/>
      <c r="B9" s="23"/>
      <c r="C9" s="24"/>
      <c r="D9" s="24"/>
      <c r="E9" s="24"/>
      <c r="F9" s="23"/>
      <c r="G9" s="23"/>
      <c r="H9" s="23"/>
      <c r="I9" s="24"/>
      <c r="J9" s="24"/>
      <c r="K9" s="24"/>
    </row>
    <row r="10" ht="27" customHeight="1" thickBot="1" thickTop="1">
      <c r="B10" s="38"/>
    </row>
    <row r="11" spans="8:11" ht="16.5" customHeight="1" thickBot="1">
      <c r="H11" s="87" t="s">
        <v>68</v>
      </c>
      <c r="I11" s="88"/>
      <c r="J11" s="87"/>
      <c r="K11" s="89"/>
    </row>
    <row r="12" spans="2:12" ht="16.5" customHeight="1" thickBot="1">
      <c r="B12" s="4"/>
      <c r="C12" s="4"/>
      <c r="D12" s="4"/>
      <c r="E12" s="39"/>
      <c r="F12" s="4"/>
      <c r="G12" s="80"/>
      <c r="H12" s="86" t="str">
        <f>B27</f>
        <v>Schick, Andy</v>
      </c>
      <c r="I12" s="90">
        <v>220</v>
      </c>
      <c r="J12" s="91">
        <v>162</v>
      </c>
      <c r="K12" s="91">
        <v>382</v>
      </c>
      <c r="L12" s="80" t="s">
        <v>74</v>
      </c>
    </row>
    <row r="13" spans="2:12" ht="16.5" customHeight="1" thickBot="1">
      <c r="B13" s="82"/>
      <c r="C13" s="84"/>
      <c r="D13" s="84"/>
      <c r="E13" s="80"/>
      <c r="F13" s="84"/>
      <c r="G13" s="80"/>
      <c r="H13" s="86" t="str">
        <f>F15</f>
        <v>Weiskopf, Peter</v>
      </c>
      <c r="I13" s="90">
        <v>190</v>
      </c>
      <c r="J13" s="91">
        <v>180</v>
      </c>
      <c r="K13" s="91">
        <v>370</v>
      </c>
      <c r="L13" t="s">
        <v>73</v>
      </c>
    </row>
    <row r="14" spans="2:11" ht="16.5" customHeight="1">
      <c r="B14" s="4"/>
      <c r="C14" s="84"/>
      <c r="D14" s="84"/>
      <c r="E14" s="80"/>
      <c r="F14" s="87" t="s">
        <v>66</v>
      </c>
      <c r="G14" s="88"/>
      <c r="H14" s="84"/>
      <c r="I14" s="80"/>
      <c r="J14" s="80"/>
      <c r="K14" s="39"/>
    </row>
    <row r="15" spans="2:11" ht="16.5" customHeight="1">
      <c r="B15" s="4"/>
      <c r="C15" s="84"/>
      <c r="D15" s="84"/>
      <c r="E15" s="80"/>
      <c r="F15" s="92" t="str">
        <f>D18</f>
        <v>Weiskopf, Peter</v>
      </c>
      <c r="G15" s="95">
        <v>210</v>
      </c>
      <c r="H15" s="84"/>
      <c r="I15" s="80"/>
      <c r="J15" s="80"/>
      <c r="K15" s="39"/>
    </row>
    <row r="16" spans="2:11" ht="16.5" customHeight="1" thickBot="1">
      <c r="B16" s="4"/>
      <c r="C16" s="84"/>
      <c r="D16" s="84"/>
      <c r="E16" s="80"/>
      <c r="F16" s="93" t="str">
        <f>B28</f>
        <v>Hernitschek, Andreas</v>
      </c>
      <c r="G16" s="94">
        <v>196</v>
      </c>
      <c r="H16" s="84" t="s">
        <v>72</v>
      </c>
      <c r="I16" s="80"/>
      <c r="J16" s="80"/>
      <c r="K16" s="39"/>
    </row>
    <row r="17" spans="2:11" ht="16.5" customHeight="1">
      <c r="B17" s="4"/>
      <c r="C17" s="84"/>
      <c r="D17" s="87" t="s">
        <v>65</v>
      </c>
      <c r="E17" s="88"/>
      <c r="F17" s="84"/>
      <c r="G17" s="80"/>
      <c r="H17" s="84"/>
      <c r="I17" s="80"/>
      <c r="J17" s="80"/>
      <c r="K17" s="39"/>
    </row>
    <row r="18" spans="2:11" ht="16.5" customHeight="1">
      <c r="B18" s="4"/>
      <c r="C18" s="84"/>
      <c r="D18" s="92" t="str">
        <f>B22</f>
        <v>Weiskopf, Peter</v>
      </c>
      <c r="E18" s="95">
        <v>229</v>
      </c>
      <c r="F18" s="84"/>
      <c r="G18" s="80"/>
      <c r="H18" s="84"/>
      <c r="I18" s="80"/>
      <c r="J18" s="80"/>
      <c r="K18" s="39"/>
    </row>
    <row r="19" spans="1:11" ht="16.5" customHeight="1" thickBot="1">
      <c r="A19" s="36"/>
      <c r="B19" s="4"/>
      <c r="C19" s="84"/>
      <c r="D19" s="93" t="str">
        <f>B29</f>
        <v>Rechenberg, Christian</v>
      </c>
      <c r="E19" s="94">
        <v>195</v>
      </c>
      <c r="F19" s="84" t="s">
        <v>70</v>
      </c>
      <c r="G19" s="80"/>
      <c r="H19" s="84"/>
      <c r="I19" s="80"/>
      <c r="J19" s="80"/>
      <c r="K19" s="39"/>
    </row>
    <row r="20" spans="2:11" ht="16.5" customHeight="1">
      <c r="B20" s="87" t="s">
        <v>67</v>
      </c>
      <c r="C20" s="88"/>
      <c r="D20" s="84"/>
      <c r="E20" s="80"/>
      <c r="F20" s="84"/>
      <c r="G20" s="80"/>
      <c r="H20" s="84"/>
      <c r="I20" s="80"/>
      <c r="J20" s="80"/>
      <c r="K20" s="39"/>
    </row>
    <row r="21" spans="2:11" ht="16.5" customHeight="1">
      <c r="B21" s="92" t="str">
        <f>B30</f>
        <v>Fuchs, Roland</v>
      </c>
      <c r="C21" s="95">
        <v>184</v>
      </c>
      <c r="D21" s="84" t="s">
        <v>71</v>
      </c>
      <c r="E21" s="80"/>
      <c r="F21" s="84"/>
      <c r="G21" s="80"/>
      <c r="H21" s="84"/>
      <c r="I21" s="80"/>
      <c r="J21" s="80"/>
      <c r="K21" s="39"/>
    </row>
    <row r="22" spans="2:11" ht="16.5" customHeight="1" thickBot="1">
      <c r="B22" s="93" t="str">
        <f>B31</f>
        <v>Weiskopf, Peter</v>
      </c>
      <c r="C22" s="94">
        <v>234</v>
      </c>
      <c r="D22" s="84"/>
      <c r="E22" s="80"/>
      <c r="F22" s="84"/>
      <c r="G22" s="80"/>
      <c r="H22" s="84"/>
      <c r="I22" s="80"/>
      <c r="J22" s="80"/>
      <c r="K22" s="39"/>
    </row>
    <row r="23" spans="1:11" ht="16.5" customHeight="1">
      <c r="A23" s="42"/>
      <c r="B23" s="9"/>
      <c r="C23" s="9"/>
      <c r="D23" s="8"/>
      <c r="E23" s="8"/>
      <c r="F23" s="42"/>
      <c r="G23" s="42"/>
      <c r="H23" s="42"/>
      <c r="I23" s="42"/>
      <c r="J23" s="42"/>
      <c r="K23" s="42"/>
    </row>
    <row r="24" spans="9:11" ht="16.5" customHeight="1">
      <c r="I24" s="40"/>
      <c r="J24" s="44"/>
      <c r="K24" s="8"/>
    </row>
    <row r="25" spans="2:11" ht="16.5" customHeight="1">
      <c r="B25" s="42" t="s">
        <v>25</v>
      </c>
      <c r="C25" s="9"/>
      <c r="D25" s="8"/>
      <c r="E25" s="8"/>
      <c r="F25" s="42" t="s">
        <v>63</v>
      </c>
      <c r="G25" s="42"/>
      <c r="H25" s="42"/>
      <c r="I25" s="42"/>
      <c r="J25" s="42"/>
      <c r="K25" s="42"/>
    </row>
    <row r="26" ht="16.5" customHeight="1"/>
    <row r="27" spans="1:12" ht="16.5" customHeight="1">
      <c r="A27" s="34" t="s">
        <v>2</v>
      </c>
      <c r="B27" s="43" t="str">
        <f>'Herren B'!D12</f>
        <v>Schick, Andy</v>
      </c>
      <c r="C27" s="43">
        <f>'Herren B'!AB12</f>
        <v>2604</v>
      </c>
      <c r="D27" s="34" t="str">
        <f>'Herren B'!C12</f>
        <v>BAM</v>
      </c>
      <c r="E27" s="43"/>
      <c r="G27" s="34" t="s">
        <v>2</v>
      </c>
      <c r="H27" t="str">
        <f>B28</f>
        <v>Hernitschek, Andreas</v>
      </c>
      <c r="I27" s="41">
        <f>C28+G16</f>
        <v>2751</v>
      </c>
      <c r="J27" s="34">
        <v>13</v>
      </c>
      <c r="K27" s="8">
        <f>I27/J27</f>
        <v>211.6153846153846</v>
      </c>
      <c r="L27" t="s">
        <v>72</v>
      </c>
    </row>
    <row r="28" spans="1:12" ht="16.5" customHeight="1">
      <c r="A28" s="34" t="s">
        <v>5</v>
      </c>
      <c r="B28" s="43" t="str">
        <f>'Herren B'!D13</f>
        <v>Hernitschek, Andreas</v>
      </c>
      <c r="C28" s="43">
        <f>'Herren B'!AB13</f>
        <v>2555</v>
      </c>
      <c r="D28" s="34" t="str">
        <f>'Herren B'!C13</f>
        <v>MÜL</v>
      </c>
      <c r="E28" s="43"/>
      <c r="G28" s="34" t="s">
        <v>5</v>
      </c>
      <c r="H28" t="str">
        <f>B27</f>
        <v>Schick, Andy</v>
      </c>
      <c r="I28" s="41">
        <f>C27+K12</f>
        <v>2986</v>
      </c>
      <c r="J28" s="34">
        <v>14</v>
      </c>
      <c r="K28" s="8">
        <f>I28/J28</f>
        <v>213.28571428571428</v>
      </c>
      <c r="L28" s="80" t="s">
        <v>74</v>
      </c>
    </row>
    <row r="29" spans="1:12" ht="16.5" customHeight="1">
      <c r="A29" s="34" t="s">
        <v>6</v>
      </c>
      <c r="B29" s="43" t="str">
        <f>'Herren B'!D14</f>
        <v>Rechenberg, Christian</v>
      </c>
      <c r="C29" s="43">
        <f>'Herren B'!AB14</f>
        <v>2516</v>
      </c>
      <c r="D29" s="34" t="str">
        <f>'Herren B'!C14</f>
        <v>MKV</v>
      </c>
      <c r="E29" s="43"/>
      <c r="G29" s="34" t="s">
        <v>6</v>
      </c>
      <c r="H29" t="str">
        <f>B30</f>
        <v>Fuchs, Roland</v>
      </c>
      <c r="I29" s="41">
        <f>C30+C21</f>
        <v>2694</v>
      </c>
      <c r="J29" s="34">
        <v>13</v>
      </c>
      <c r="K29" s="34">
        <f>I29/J29</f>
        <v>207.23076923076923</v>
      </c>
      <c r="L29" t="s">
        <v>71</v>
      </c>
    </row>
    <row r="30" spans="1:12" ht="16.5" customHeight="1">
      <c r="A30" s="34" t="s">
        <v>7</v>
      </c>
      <c r="B30" s="43" t="str">
        <f>'Herren B'!D15</f>
        <v>Fuchs, Roland</v>
      </c>
      <c r="C30" s="43">
        <f>'Herren B'!AB15</f>
        <v>2510</v>
      </c>
      <c r="D30" s="34" t="str">
        <f>'Herren B'!C15</f>
        <v>LAU</v>
      </c>
      <c r="E30" s="43"/>
      <c r="G30" s="34" t="s">
        <v>7</v>
      </c>
      <c r="H30" t="str">
        <f>B29</f>
        <v>Rechenberg, Christian</v>
      </c>
      <c r="I30" s="41">
        <f>C30+E19</f>
        <v>2705</v>
      </c>
      <c r="J30" s="34">
        <v>13</v>
      </c>
      <c r="K30" s="34">
        <f>I30/J30</f>
        <v>208.07692307692307</v>
      </c>
      <c r="L30" t="s">
        <v>70</v>
      </c>
    </row>
    <row r="31" spans="1:12" ht="16.5" customHeight="1">
      <c r="A31" s="34" t="s">
        <v>8</v>
      </c>
      <c r="B31" s="43" t="str">
        <f>'Herren B'!D16</f>
        <v>Weiskopf, Peter</v>
      </c>
      <c r="C31" s="43">
        <f>'Herren B'!AB16</f>
        <v>2444</v>
      </c>
      <c r="D31" s="34" t="str">
        <f>'Herren B'!C16</f>
        <v>ABV</v>
      </c>
      <c r="E31" s="43"/>
      <c r="G31" s="34" t="s">
        <v>8</v>
      </c>
      <c r="H31" t="str">
        <f>B31</f>
        <v>Weiskopf, Peter</v>
      </c>
      <c r="I31" s="41">
        <f>C31+C22+E18+G15+K13</f>
        <v>3487</v>
      </c>
      <c r="J31" s="34">
        <v>17</v>
      </c>
      <c r="K31" s="34">
        <f>I31/J31</f>
        <v>205.11764705882354</v>
      </c>
      <c r="L31" t="s">
        <v>73</v>
      </c>
    </row>
  </sheetData>
  <printOptions horizontalCentered="1" verticalCentered="1"/>
  <pageMargins left="0.3937007874015748" right="0.3937007874015748" top="0.3937007874015748" bottom="0.7874015748031497" header="0.5118110236220472" footer="0.5118110236220472"/>
  <pageSetup horizontalDpi="1200" verticalDpi="1200" orientation="landscape" paperSize="9" scale="95" r:id="rId1"/>
  <headerFooter alignWithMargins="0">
    <oddFooter>&amp;LSeite &amp;P von &amp;N&amp;CAuswertung: ABV Hallstadt
www.ABV-Raubritter.de&amp;RDruckdatum: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Karamovic Michael</dc:creator>
  <cp:keywords/>
  <dc:description/>
  <cp:lastModifiedBy>zerbach</cp:lastModifiedBy>
  <cp:lastPrinted>2005-07-17T18:27:57Z</cp:lastPrinted>
  <dcterms:created xsi:type="dcterms:W3CDTF">2003-09-30T08:03:45Z</dcterms:created>
  <dcterms:modified xsi:type="dcterms:W3CDTF">2005-07-22T07:22:43Z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-1539767641</vt:i4>
  </property>
  <property fmtid="{D5CDD505-2E9C-101B-9397-08002B2CF9AE}" pid="3" name="_EmailSubject">
    <vt:lpwstr>RL-Turnier</vt:lpwstr>
  </property>
  <property fmtid="{D5CDD505-2E9C-101B-9397-08002B2CF9AE}" pid="4" name="_AuthorEmail">
    <vt:lpwstr>katrin.schroeder@deutsche-rs.de</vt:lpwstr>
  </property>
  <property fmtid="{D5CDD505-2E9C-101B-9397-08002B2CF9AE}" pid="5" name="_AuthorEmailDisplayName">
    <vt:lpwstr>Katrin Schröder</vt:lpwstr>
  </property>
  <property fmtid="{D5CDD505-2E9C-101B-9397-08002B2CF9AE}" pid="6" name="_ReviewingToolsShownOnce">
    <vt:lpwstr/>
  </property>
</Properties>
</file>